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A7E94A8B-74D1-4171-A46C-80E4ED3E85D0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  <c r="N20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<sst xmlns="http://schemas.openxmlformats.org/spreadsheetml/2006/main" count="110" uniqueCount="103">
  <si>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</si>
  <si>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</si>
  <si>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</si>
  <si>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</si>
  <si>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</si>
  <si>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</si>
  <si>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</si>
  <si>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</si>
  <si>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</si>
  <si>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</si>
  <si>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</si>
  <si>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</si>
  <si>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</si>
  <si>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</si>
  <si>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</si>
  <si>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</si>
  <si>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</si>
  <si>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</si>
  <si>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</si>
  <si>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</si>
  <si>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</si>
  <si>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</si>
  <si>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</si>
  <si>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</si>
  <si>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</si>
  <si>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</si>
  <si>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</si>
  <si>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</si>
  <si>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</si>
  <si>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</si>
  <si>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</si>
  <si>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</si>
  <si>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</si>
  <si>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</si>
  <si>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</si>
  <si>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</si>
  <si>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</si>
  <si>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</si>
  <si>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</si>
  <si>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</si>
  <si>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</si>
  <si>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</si>
  <si>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</si>
  <si>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</si>
  <si>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</si>
  <si>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</si>
  <si>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</si>
  <si>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</si>
  <si>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</si>
  <si>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</si>
  <si>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</si>
  <si>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</si>
  <si>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</si>
  <si>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</si>
  <si>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</si>
  <si>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</si>
  <si>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</si>
  <si>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</si>
  <si>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</si>
  <si>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</si>
  <si>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</si>
  <si>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</si>
  <si>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</si>
  <si>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</si>
  <si>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</si>
  <si>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</si>
  <si>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</si>
  <si>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</si>
  <si>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</si>
  <si>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</si>
  <si>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</si>
  <si>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</si>
  <si>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</si>
  <si>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</si>
  <si>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t xml:space="preserve">Întocmit: </t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</si>
  <si>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</si>
  <si>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</si>
  <si>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</si>
  <si>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</si>
  <si>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</si>
  <si>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</si>
  <si>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</si>
  <si>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</si>
  <si>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</si>
  <si>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</si>
  <si>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</si>
  <si>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</si>
  <si>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</si>
  <si>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</si>
  <si>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</si>
  <si>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</si>
  <si>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</si>
  <si>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p</t>
  </si>
  <si>
    <t>Evoluție cotă/24 h = + 1 cm</t>
  </si>
  <si>
    <t>Evoluție cotă/24 h = + 14 cm</t>
  </si>
  <si>
    <t>Evoluție cotă/24 h = - 1 cm</t>
  </si>
  <si>
    <t>Q infiltraţii = 200 l/s; Q scăpări = 300 l/s</t>
  </si>
  <si>
    <t>Evoluție cotă/24 h = + 13 cm</t>
  </si>
  <si>
    <t>Evoluție cotă/24 h = + 4 cm</t>
  </si>
  <si>
    <r>
      <rPr>
        <b/>
        <sz val="9"/>
        <color rgb="FFFF0000"/>
        <rFont val="Arial"/>
        <family val="2"/>
        <charset val="238"/>
      </rPr>
      <t>Faza I +90 cm                                                             M.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la MHC, orele: -
</t>
    </r>
    <r>
      <rPr>
        <b/>
        <sz val="9"/>
        <color rgb="FFFF0000"/>
        <rFont val="Arial"/>
        <family val="2"/>
        <charset val="238"/>
      </rPr>
      <t>D.M.</t>
    </r>
    <r>
      <rPr>
        <sz val="9"/>
        <rFont val="Arial"/>
        <family val="2"/>
        <charset val="238"/>
      </rPr>
      <t xml:space="preserve"> la ora 17, deschidere </t>
    </r>
    <r>
      <rPr>
        <b/>
        <sz val="9"/>
        <color rgb="FFFF0000"/>
        <rFont val="Arial"/>
        <family val="2"/>
        <charset val="238"/>
      </rPr>
      <t>GF</t>
    </r>
    <r>
      <rPr>
        <sz val="9"/>
        <rFont val="Arial"/>
        <family val="2"/>
        <charset val="238"/>
      </rPr>
      <t xml:space="preserve">
Evoluție cotă/24 h = + 12 cm</t>
    </r>
  </si>
  <si>
    <t>Evoluție cotă/24 h = + 2 cm</t>
  </si>
  <si>
    <t>Evoluție cotă/24 h = stationar</t>
  </si>
  <si>
    <t>hidrolog Dana Hirian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</si>
</sst>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164" fontId="5" fillId="10" borderId="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Q30" sqref="Q30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28</v>
      </c>
      <c r="I2" s="4" t="s">
        <v>72</v>
      </c>
      <c r="J2" s="94">
        <f ca="1">TODAY()</f>
        <v>44559</v>
      </c>
      <c r="K2" s="94"/>
      <c r="L2" s="94" t="s">
        <v>32</v>
      </c>
      <c r="M2" s="94"/>
      <c r="N2" s="94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50" t="s">
        <v>75</v>
      </c>
      <c r="M4" s="63" t="s">
        <v>90</v>
      </c>
      <c r="N4" s="37" t="s">
        <v>53</v>
      </c>
      <c r="O4" s="51" t="s">
        <v>91</v>
      </c>
      <c r="Q4" s="52" t="s">
        <v>73</v>
      </c>
      <c r="S4" s="54" t="s">
        <v>79</v>
      </c>
      <c r="T4"/>
      <c r="V4" s="53" t="s">
        <v>77</v>
      </c>
      <c r="W4" s="55" t="s">
        <v>78</v>
      </c>
      <c r="X4" s="56" t="s">
        <v>85</v>
      </c>
      <c r="Z4" s="58" t="s">
        <v>87</v>
      </c>
      <c r="AA4" s="59" t="s">
        <v>88</v>
      </c>
      <c r="AB4" s="60" t="s">
        <v>89</v>
      </c>
    </row>
    <row r="5" spans="1:28" ht="15.75" thickTop="1" x14ac:dyDescent="0.2">
      <c r="A5" s="21" t="s">
        <v>33</v>
      </c>
      <c r="B5" s="22" t="s">
        <v>3</v>
      </c>
      <c r="C5" s="23" t="s">
        <v>4</v>
      </c>
      <c r="D5" s="85">
        <v>575.6</v>
      </c>
      <c r="E5" s="24">
        <v>5.3929999999999998</v>
      </c>
      <c r="F5" s="24">
        <v>39.972799999999999</v>
      </c>
      <c r="G5" s="92">
        <v>12.85</v>
      </c>
      <c r="H5" s="25">
        <v>3.59</v>
      </c>
      <c r="I5" s="25">
        <v>23.24</v>
      </c>
      <c r="J5" s="26">
        <v>1.4999999999999999E-2</v>
      </c>
      <c r="K5" s="25"/>
      <c r="L5" s="71">
        <v>1.1000000000000001</v>
      </c>
      <c r="M5" s="64"/>
      <c r="N5" s="88">
        <f t="shared" ref="N5:N22" si="0">(E5*100/Q5)</f>
        <v>86.287999999999997</v>
      </c>
      <c r="O5" s="73" t="s">
        <v>98</v>
      </c>
      <c r="Q5" s="38">
        <v>6.25</v>
      </c>
      <c r="S5" s="43" t="s">
        <v>80</v>
      </c>
      <c r="T5" s="44"/>
      <c r="V5" s="18">
        <v>576.79999999999995</v>
      </c>
      <c r="W5" s="57" t="str">
        <f t="shared" ref="W5:W22" si="1">IF(D5&gt;=V5, "Atentie!", "-")</f>
        <v>-</v>
      </c>
      <c r="X5" s="16">
        <f t="shared" ref="X5:X22" si="2">D5-V5</f>
        <v>-1.1999999999999318</v>
      </c>
      <c r="Z5" s="18">
        <v>577.5</v>
      </c>
      <c r="AA5" s="61" t="str">
        <f t="shared" ref="AA5:AA22" si="3">IF(D5&gt;=Z5, "Atentie!", "-")</f>
        <v>-</v>
      </c>
      <c r="AB5" s="16">
        <f t="shared" ref="AB5:AB22" si="4">I5-Z5</f>
        <v>-554.26</v>
      </c>
    </row>
    <row r="6" spans="1:28" ht="48.75" customHeight="1" x14ac:dyDescent="0.2">
      <c r="A6" s="27" t="s">
        <v>34</v>
      </c>
      <c r="B6" s="1" t="s">
        <v>5</v>
      </c>
      <c r="C6" s="2" t="s">
        <v>6</v>
      </c>
      <c r="D6" s="86">
        <v>623.9</v>
      </c>
      <c r="E6" s="17">
        <v>18.448699999999999</v>
      </c>
      <c r="F6" s="17">
        <v>23.335999999999999</v>
      </c>
      <c r="G6" s="16">
        <v>8.7100000000000009</v>
      </c>
      <c r="H6" s="15"/>
      <c r="I6" s="18">
        <v>12.56</v>
      </c>
      <c r="J6" s="19"/>
      <c r="K6" s="18"/>
      <c r="L6" s="20">
        <v>0.5</v>
      </c>
      <c r="M6" s="65" t="s">
        <v>92</v>
      </c>
      <c r="N6" s="69">
        <f t="shared" si="0"/>
        <v>117.25371806279394</v>
      </c>
      <c r="O6" s="39" t="s">
        <v>99</v>
      </c>
      <c r="Q6" s="38">
        <v>15.734</v>
      </c>
      <c r="S6" s="49" t="s">
        <v>81</v>
      </c>
      <c r="T6" s="45"/>
      <c r="V6" s="18">
        <v>623</v>
      </c>
      <c r="W6" s="57" t="str">
        <f t="shared" si="1"/>
        <v>Atentie!</v>
      </c>
      <c r="X6" s="16">
        <f t="shared" si="2"/>
        <v>0.89999999999997726</v>
      </c>
      <c r="Z6" s="18">
        <v>632.75</v>
      </c>
      <c r="AA6" s="61" t="str">
        <f t="shared" si="3"/>
        <v>-</v>
      </c>
      <c r="AB6" s="16">
        <f t="shared" si="4"/>
        <v>-620.19000000000005</v>
      </c>
    </row>
    <row r="7" spans="1:28" ht="15" x14ac:dyDescent="0.2">
      <c r="A7" s="27" t="s">
        <v>35</v>
      </c>
      <c r="B7" s="1" t="s">
        <v>7</v>
      </c>
      <c r="C7" s="2" t="s">
        <v>7</v>
      </c>
      <c r="D7" s="16">
        <v>317.07</v>
      </c>
      <c r="E7" s="17">
        <v>1.6279999999999999</v>
      </c>
      <c r="F7" s="17">
        <v>6.4000000000000001E-2</v>
      </c>
      <c r="G7" s="16"/>
      <c r="H7" s="15"/>
      <c r="I7" s="19"/>
      <c r="J7" s="19">
        <v>1.7999999999999999E-2</v>
      </c>
      <c r="K7" s="18"/>
      <c r="L7" s="20"/>
      <c r="M7" s="65"/>
      <c r="N7" s="31">
        <f t="shared" si="0"/>
        <v>32.789526686807648</v>
      </c>
      <c r="O7" s="41" t="s">
        <v>93</v>
      </c>
      <c r="Q7" s="38">
        <v>4.9649999999999999</v>
      </c>
      <c r="S7" s="49" t="s">
        <v>82</v>
      </c>
      <c r="T7" s="46"/>
      <c r="V7" s="18">
        <v>323.5</v>
      </c>
      <c r="W7" s="57" t="str">
        <f t="shared" si="1"/>
        <v>-</v>
      </c>
      <c r="X7" s="16">
        <f t="shared" si="2"/>
        <v>-6.4300000000000068</v>
      </c>
      <c r="Z7" s="18">
        <v>327</v>
      </c>
      <c r="AA7" s="61" t="str">
        <f t="shared" si="3"/>
        <v>-</v>
      </c>
      <c r="AB7" s="16">
        <f t="shared" si="4"/>
        <v>-327</v>
      </c>
    </row>
    <row r="8" spans="1:28" ht="15" x14ac:dyDescent="0.2">
      <c r="A8" s="27" t="s">
        <v>36</v>
      </c>
      <c r="B8" s="1" t="s">
        <v>8</v>
      </c>
      <c r="C8" s="2" t="s">
        <v>9</v>
      </c>
      <c r="D8" s="16">
        <v>364.36</v>
      </c>
      <c r="E8" s="17">
        <v>11.5733</v>
      </c>
      <c r="F8" s="17">
        <v>2.5110000000000001</v>
      </c>
      <c r="G8" s="16"/>
      <c r="H8" s="15"/>
      <c r="I8" s="19">
        <v>0.14399999999999999</v>
      </c>
      <c r="J8" s="19"/>
      <c r="K8" s="19">
        <v>1.0999999999999999E-2</v>
      </c>
      <c r="L8" s="20"/>
      <c r="M8" s="66"/>
      <c r="N8" s="31">
        <f t="shared" si="0"/>
        <v>81.940668365901999</v>
      </c>
      <c r="O8" s="41" t="s">
        <v>94</v>
      </c>
      <c r="Q8" s="38">
        <v>14.124000000000001</v>
      </c>
      <c r="S8" s="49" t="s">
        <v>83</v>
      </c>
      <c r="T8" s="47"/>
      <c r="V8" s="18">
        <v>367</v>
      </c>
      <c r="W8" s="57" t="str">
        <f t="shared" si="1"/>
        <v>-</v>
      </c>
      <c r="X8" s="16">
        <f t="shared" si="2"/>
        <v>-2.6399999999999864</v>
      </c>
      <c r="Z8" s="18">
        <v>370</v>
      </c>
      <c r="AA8" s="61" t="str">
        <f t="shared" si="3"/>
        <v>-</v>
      </c>
      <c r="AB8" s="16">
        <f t="shared" si="4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1245.68</v>
      </c>
      <c r="E9" s="17">
        <v>92.334000000000003</v>
      </c>
      <c r="F9" s="17">
        <v>2.419</v>
      </c>
      <c r="G9" s="16"/>
      <c r="H9" s="15"/>
      <c r="I9" s="19"/>
      <c r="J9" s="19"/>
      <c r="K9" s="15"/>
      <c r="L9" s="87"/>
      <c r="M9" s="66">
        <v>7</v>
      </c>
      <c r="N9" s="31">
        <f t="shared" si="0"/>
        <v>72.893920375150984</v>
      </c>
      <c r="O9" s="40"/>
      <c r="Q9" s="38">
        <v>126.669</v>
      </c>
      <c r="S9" s="49" t="s">
        <v>84</v>
      </c>
      <c r="T9" s="48"/>
      <c r="V9" s="18">
        <v>1255</v>
      </c>
      <c r="W9" s="57" t="str">
        <f t="shared" si="1"/>
        <v>-</v>
      </c>
      <c r="X9" s="16">
        <f t="shared" si="2"/>
        <v>-9.3199999999999363</v>
      </c>
      <c r="Z9" s="18">
        <v>1255.5</v>
      </c>
      <c r="AA9" s="61" t="str">
        <f t="shared" si="3"/>
        <v>-</v>
      </c>
      <c r="AB9" s="16">
        <f t="shared" si="4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777.02</v>
      </c>
      <c r="E10" s="17">
        <v>11.414</v>
      </c>
      <c r="F10" s="17">
        <v>1.7361</v>
      </c>
      <c r="G10" s="16"/>
      <c r="H10" s="15"/>
      <c r="I10" s="19"/>
      <c r="J10" s="19"/>
      <c r="K10" s="15"/>
      <c r="L10" s="20"/>
      <c r="M10" s="66"/>
      <c r="N10" s="31">
        <f t="shared" si="0"/>
        <v>56.110510274309306</v>
      </c>
      <c r="O10" s="40"/>
      <c r="Q10" s="38">
        <v>20.341999999999999</v>
      </c>
      <c r="V10" s="18">
        <v>790</v>
      </c>
      <c r="W10" s="57" t="str">
        <f t="shared" si="1"/>
        <v>-</v>
      </c>
      <c r="X10" s="16">
        <f t="shared" si="2"/>
        <v>-12.980000000000018</v>
      </c>
      <c r="Z10" s="18">
        <v>793.45</v>
      </c>
      <c r="AA10" s="61" t="str">
        <f t="shared" si="3"/>
        <v>-</v>
      </c>
      <c r="AB10" s="16">
        <f t="shared" si="4"/>
        <v>-793.45</v>
      </c>
    </row>
    <row r="11" spans="1:28" ht="30" x14ac:dyDescent="0.2">
      <c r="A11" s="27" t="s">
        <v>39</v>
      </c>
      <c r="B11" s="1" t="s">
        <v>86</v>
      </c>
      <c r="C11" s="2" t="s">
        <v>11</v>
      </c>
      <c r="D11" s="16">
        <v>405.51</v>
      </c>
      <c r="E11" s="17">
        <v>1.8240000000000001</v>
      </c>
      <c r="F11" s="16">
        <v>1.4810000000000001</v>
      </c>
      <c r="G11" s="17"/>
      <c r="H11" s="15"/>
      <c r="I11" s="19"/>
      <c r="J11" s="18">
        <v>1.4</v>
      </c>
      <c r="K11" s="15"/>
      <c r="L11" s="20"/>
      <c r="M11" s="66"/>
      <c r="N11" s="31">
        <f t="shared" si="0"/>
        <v>66.549912434325748</v>
      </c>
      <c r="O11" s="40"/>
      <c r="Q11" s="38">
        <v>2.7408000000000001</v>
      </c>
      <c r="V11" s="18">
        <v>409</v>
      </c>
      <c r="W11" s="57" t="str">
        <f t="shared" si="1"/>
        <v>-</v>
      </c>
      <c r="X11" s="16">
        <f t="shared" si="2"/>
        <v>-3.4900000000000091</v>
      </c>
      <c r="Z11" s="18">
        <v>409.85</v>
      </c>
      <c r="AA11" s="61" t="str">
        <f t="shared" si="3"/>
        <v>-</v>
      </c>
      <c r="AB11" s="16">
        <f t="shared" si="4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293.13</v>
      </c>
      <c r="E12" s="17">
        <v>0.753</v>
      </c>
      <c r="F12" s="16">
        <v>1.2839</v>
      </c>
      <c r="G12" s="16">
        <v>1.07</v>
      </c>
      <c r="H12" s="15"/>
      <c r="I12" s="19"/>
      <c r="J12" s="19">
        <v>0.7</v>
      </c>
      <c r="K12" s="15"/>
      <c r="L12" s="20"/>
      <c r="M12" s="67"/>
      <c r="N12" s="31">
        <f t="shared" si="0"/>
        <v>79.724722075172039</v>
      </c>
      <c r="O12" s="40"/>
      <c r="Q12" s="38">
        <v>0.94450000000000001</v>
      </c>
      <c r="V12" s="18">
        <v>294</v>
      </c>
      <c r="W12" s="57" t="str">
        <f t="shared" si="1"/>
        <v>-</v>
      </c>
      <c r="X12" s="16">
        <f t="shared" si="2"/>
        <v>-0.87000000000000455</v>
      </c>
      <c r="Z12" s="18">
        <v>294</v>
      </c>
      <c r="AA12" s="61" t="str">
        <f t="shared" si="3"/>
        <v>-</v>
      </c>
      <c r="AB12" s="16">
        <f t="shared" si="4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1004.92</v>
      </c>
      <c r="E13" s="17">
        <v>0.60899999999999999</v>
      </c>
      <c r="F13" s="16">
        <v>1.4258999999999999</v>
      </c>
      <c r="G13" s="16"/>
      <c r="H13" s="15"/>
      <c r="I13" s="19">
        <v>0.5</v>
      </c>
      <c r="J13" s="19"/>
      <c r="K13" s="15"/>
      <c r="L13" s="87"/>
      <c r="M13" s="66">
        <v>4</v>
      </c>
      <c r="N13" s="31">
        <f t="shared" si="0"/>
        <v>82.03125</v>
      </c>
      <c r="O13" s="40"/>
      <c r="Q13" s="38">
        <v>0.74239999999999995</v>
      </c>
      <c r="V13" s="18">
        <v>1007</v>
      </c>
      <c r="W13" s="57" t="str">
        <f t="shared" si="1"/>
        <v>-</v>
      </c>
      <c r="X13" s="16">
        <f t="shared" si="2"/>
        <v>-2.0800000000000409</v>
      </c>
      <c r="Z13" s="18">
        <v>1007.5</v>
      </c>
      <c r="AA13" s="61" t="str">
        <f t="shared" si="3"/>
        <v>-</v>
      </c>
      <c r="AB13" s="16">
        <f t="shared" si="4"/>
        <v>-1007</v>
      </c>
    </row>
    <row r="14" spans="1:28" ht="15" x14ac:dyDescent="0.2">
      <c r="A14" s="27" t="s">
        <v>42</v>
      </c>
      <c r="B14" s="1" t="s">
        <v>16</v>
      </c>
      <c r="C14" s="2" t="s">
        <v>17</v>
      </c>
      <c r="D14" s="16">
        <v>1054.72</v>
      </c>
      <c r="E14" s="17">
        <v>133.66499999999999</v>
      </c>
      <c r="F14" s="17">
        <v>5.8333000000000004</v>
      </c>
      <c r="G14" s="91">
        <v>10</v>
      </c>
      <c r="H14" s="15"/>
      <c r="I14" s="19"/>
      <c r="J14" s="19"/>
      <c r="K14" s="15"/>
      <c r="L14" s="93"/>
      <c r="M14" s="31"/>
      <c r="N14" s="31">
        <f t="shared" si="0"/>
        <v>68.890251821920771</v>
      </c>
      <c r="O14" s="40"/>
      <c r="Q14" s="62">
        <v>194.02600000000001</v>
      </c>
      <c r="V14" s="18">
        <v>1072.5</v>
      </c>
      <c r="W14" s="57" t="str">
        <f t="shared" si="1"/>
        <v>-</v>
      </c>
      <c r="X14" s="16">
        <f t="shared" si="2"/>
        <v>-17.779999999999973</v>
      </c>
      <c r="Z14" s="18">
        <v>1074.75</v>
      </c>
      <c r="AA14" s="61" t="str">
        <f t="shared" si="3"/>
        <v>-</v>
      </c>
      <c r="AB14" s="16">
        <f t="shared" si="4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461.78</v>
      </c>
      <c r="E15" s="17">
        <v>6.57</v>
      </c>
      <c r="F15" s="17">
        <v>14.5588</v>
      </c>
      <c r="G15" s="91">
        <v>16</v>
      </c>
      <c r="H15" s="15"/>
      <c r="I15" s="19"/>
      <c r="J15" s="19"/>
      <c r="K15" s="15">
        <v>700</v>
      </c>
      <c r="L15" s="20"/>
      <c r="M15" s="66"/>
      <c r="N15" s="31">
        <f t="shared" si="0"/>
        <v>88.010716677829876</v>
      </c>
      <c r="O15" s="40"/>
      <c r="Q15" s="38">
        <v>7.4649999999999999</v>
      </c>
      <c r="V15" s="18">
        <v>465</v>
      </c>
      <c r="W15" s="57" t="str">
        <f t="shared" si="1"/>
        <v>-</v>
      </c>
      <c r="X15" s="16">
        <f t="shared" si="2"/>
        <v>-3.2200000000000273</v>
      </c>
      <c r="Z15" s="18">
        <v>465</v>
      </c>
      <c r="AA15" s="61" t="str">
        <f t="shared" si="3"/>
        <v>-</v>
      </c>
      <c r="AB15" s="16">
        <f t="shared" si="4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387.8</v>
      </c>
      <c r="E16" s="17">
        <v>6.5750000000000002</v>
      </c>
      <c r="F16" s="75">
        <v>16.677800000000001</v>
      </c>
      <c r="G16" s="91">
        <v>15.7</v>
      </c>
      <c r="H16" s="15"/>
      <c r="I16" s="19"/>
      <c r="J16" s="19"/>
      <c r="K16" s="84">
        <v>700</v>
      </c>
      <c r="L16" s="20"/>
      <c r="M16" s="66"/>
      <c r="N16" s="31">
        <f t="shared" si="0"/>
        <v>91.803965372800889</v>
      </c>
      <c r="O16" s="41"/>
      <c r="Q16" s="38">
        <v>7.1619999999999999</v>
      </c>
      <c r="V16" s="18">
        <v>390</v>
      </c>
      <c r="W16" s="57" t="str">
        <f t="shared" si="1"/>
        <v>-</v>
      </c>
      <c r="X16" s="16">
        <f t="shared" si="2"/>
        <v>-2.1999999999999886</v>
      </c>
      <c r="Z16" s="18">
        <v>390</v>
      </c>
      <c r="AA16" s="61" t="str">
        <f t="shared" si="3"/>
        <v>-</v>
      </c>
      <c r="AB16" s="16">
        <f t="shared" si="4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326.45</v>
      </c>
      <c r="E17" s="17">
        <v>8.3480000000000008</v>
      </c>
      <c r="F17" s="17">
        <v>16.413399999999999</v>
      </c>
      <c r="G17" s="91">
        <v>14.8</v>
      </c>
      <c r="H17" s="15"/>
      <c r="I17" s="19"/>
      <c r="J17" s="19">
        <v>0.5</v>
      </c>
      <c r="K17" s="42">
        <v>500</v>
      </c>
      <c r="L17" s="72"/>
      <c r="M17" s="66"/>
      <c r="N17" s="31">
        <f t="shared" si="0"/>
        <v>88.10554089709764</v>
      </c>
      <c r="O17" s="41" t="s">
        <v>96</v>
      </c>
      <c r="Q17" s="38">
        <v>9.4749999999999996</v>
      </c>
      <c r="V17" s="18">
        <v>327.5</v>
      </c>
      <c r="W17" s="57" t="str">
        <f t="shared" si="1"/>
        <v>-</v>
      </c>
      <c r="X17" s="16">
        <f t="shared" si="2"/>
        <v>-1.0500000000000114</v>
      </c>
      <c r="Z17" s="18">
        <v>327.5</v>
      </c>
      <c r="AA17" s="61" t="str">
        <f t="shared" si="3"/>
        <v>-</v>
      </c>
      <c r="AB17" s="16">
        <f t="shared" si="4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292.36</v>
      </c>
      <c r="E18" s="17">
        <v>23.123899999999999</v>
      </c>
      <c r="F18" s="17">
        <v>10.858000000000001</v>
      </c>
      <c r="G18" s="16">
        <v>3.56</v>
      </c>
      <c r="H18" s="15"/>
      <c r="I18" s="18">
        <v>2</v>
      </c>
      <c r="J18" s="19">
        <v>0.67</v>
      </c>
      <c r="K18" s="15"/>
      <c r="L18" s="20"/>
      <c r="M18" s="83"/>
      <c r="N18" s="31">
        <f t="shared" si="0"/>
        <v>91.744396878359993</v>
      </c>
      <c r="O18" s="41" t="s">
        <v>97</v>
      </c>
      <c r="Q18" s="38">
        <v>25.204699999999999</v>
      </c>
      <c r="V18" s="18">
        <v>293.5</v>
      </c>
      <c r="W18" s="57" t="str">
        <f t="shared" si="1"/>
        <v>-</v>
      </c>
      <c r="X18" s="16">
        <f t="shared" si="2"/>
        <v>-1.1399999999999864</v>
      </c>
      <c r="Z18" s="18">
        <v>295</v>
      </c>
      <c r="AA18" s="61" t="str">
        <f t="shared" si="3"/>
        <v>-</v>
      </c>
      <c r="AB18" s="16">
        <f t="shared" si="4"/>
        <v>-293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293.91000000000003</v>
      </c>
      <c r="E19" s="17">
        <v>5.1440000000000001</v>
      </c>
      <c r="F19" s="17">
        <v>24.417100000000001</v>
      </c>
      <c r="G19" s="91">
        <v>23.1</v>
      </c>
      <c r="H19" s="15"/>
      <c r="I19" s="18">
        <v>2</v>
      </c>
      <c r="J19" s="19"/>
      <c r="K19" s="15"/>
      <c r="L19" s="20"/>
      <c r="M19" s="15"/>
      <c r="N19" s="31">
        <f t="shared" si="0"/>
        <v>84.744645799011522</v>
      </c>
      <c r="O19" s="40"/>
      <c r="Q19" s="38">
        <v>6.07</v>
      </c>
      <c r="V19" s="18">
        <v>295</v>
      </c>
      <c r="W19" s="57" t="str">
        <f t="shared" si="1"/>
        <v>-</v>
      </c>
      <c r="X19" s="16">
        <f t="shared" si="2"/>
        <v>-1.089999999999975</v>
      </c>
      <c r="Z19" s="18">
        <v>295</v>
      </c>
      <c r="AA19" s="61" t="str">
        <f t="shared" si="3"/>
        <v>-</v>
      </c>
      <c r="AB19" s="16">
        <f t="shared" si="4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</v>
      </c>
      <c r="E20" s="17">
        <v>0.45</v>
      </c>
      <c r="F20" s="17"/>
      <c r="G20" s="16"/>
      <c r="H20" s="15"/>
      <c r="I20" s="19"/>
      <c r="J20" s="19"/>
      <c r="K20" s="15"/>
      <c r="L20" s="20"/>
      <c r="M20" s="68"/>
      <c r="N20" s="31">
        <f t="shared" si="0"/>
        <v>100</v>
      </c>
      <c r="O20" s="41" t="s">
        <v>100</v>
      </c>
      <c r="Q20" s="38">
        <v>0.45</v>
      </c>
      <c r="V20" s="18">
        <v>352.5</v>
      </c>
      <c r="W20" s="57" t="str">
        <f t="shared" si="1"/>
        <v>-</v>
      </c>
      <c r="X20" s="16">
        <f t="shared" si="2"/>
        <v>-5.5</v>
      </c>
      <c r="Z20" s="18">
        <v>354.5</v>
      </c>
      <c r="AA20" s="61" t="str">
        <f t="shared" si="3"/>
        <v>-</v>
      </c>
      <c r="AB20" s="16">
        <f t="shared" si="4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16">
        <v>517.1</v>
      </c>
      <c r="E21" s="17">
        <v>0.32500000000000001</v>
      </c>
      <c r="F21" s="17"/>
      <c r="G21" s="16"/>
      <c r="H21" s="15"/>
      <c r="I21" s="19"/>
      <c r="J21" s="19"/>
      <c r="K21" s="15"/>
      <c r="L21" s="20"/>
      <c r="M21" s="65"/>
      <c r="N21" s="69">
        <f t="shared" si="0"/>
        <v>121.72284644194755</v>
      </c>
      <c r="O21" s="41" t="s">
        <v>95</v>
      </c>
      <c r="Q21" s="38">
        <v>0.26700000000000002</v>
      </c>
      <c r="V21" s="18">
        <v>520.70000000000005</v>
      </c>
      <c r="W21" s="57" t="str">
        <f t="shared" si="1"/>
        <v>-</v>
      </c>
      <c r="X21" s="16">
        <f t="shared" si="2"/>
        <v>-3.6000000000000227</v>
      </c>
      <c r="Z21" s="18">
        <v>522.70000000000005</v>
      </c>
      <c r="AA21" s="61" t="str">
        <f t="shared" si="3"/>
        <v>-</v>
      </c>
      <c r="AB21" s="16">
        <f t="shared" si="4"/>
        <v>-522.70000000000005</v>
      </c>
    </row>
    <row r="22" spans="1:28" ht="15.75" thickBot="1" x14ac:dyDescent="0.25">
      <c r="A22" s="28"/>
      <c r="B22" s="29" t="s">
        <v>28</v>
      </c>
      <c r="C22" s="30" t="s">
        <v>29</v>
      </c>
      <c r="D22" s="89">
        <v>534.19000000000005</v>
      </c>
      <c r="E22" s="90">
        <v>0.223</v>
      </c>
      <c r="F22" s="76"/>
      <c r="G22" s="77"/>
      <c r="H22" s="78"/>
      <c r="I22" s="79"/>
      <c r="J22" s="79"/>
      <c r="K22" s="78"/>
      <c r="L22" s="80"/>
      <c r="M22" s="81"/>
      <c r="N22" s="82">
        <f t="shared" si="0"/>
        <v>89.2</v>
      </c>
      <c r="O22" s="74" t="s">
        <v>101</v>
      </c>
      <c r="Q22" s="38">
        <v>0.25</v>
      </c>
      <c r="V22" s="18">
        <v>536.41999999999996</v>
      </c>
      <c r="W22" s="57" t="str">
        <f t="shared" si="1"/>
        <v>-</v>
      </c>
      <c r="X22" s="16">
        <f t="shared" si="2"/>
        <v>-2.2299999999999045</v>
      </c>
      <c r="Z22" s="18">
        <v>540.22</v>
      </c>
      <c r="AA22" s="61" t="str">
        <f t="shared" si="3"/>
        <v>-</v>
      </c>
      <c r="AB22" s="16">
        <f t="shared" si="4"/>
        <v>-540.22</v>
      </c>
    </row>
    <row r="23" spans="1:28" ht="15" thickTop="1" x14ac:dyDescent="0.2"/>
    <row r="24" spans="1:28" x14ac:dyDescent="0.2">
      <c r="M24" s="95" t="s">
        <v>74</v>
      </c>
      <c r="N24" s="95"/>
      <c r="O24" s="70" t="s">
        <v>102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76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2021-12-29T07:01:05Z</dcterms:modified>
</cp:coreProperties>
</file>