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A7E94A8B-74D1-4171-A46C-80E4ED3E85D0}" xr6:coauthVersionLast="47" xr6:coauthVersionMax="47" xr10:uidLastSave="{00000000-0000-0000-0000-000000000000}"/>
  <bookViews>
    <workbookView xWindow="-12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W6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X22" i="1" l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  <c r="N20" i="1" l="1"/>
  <c r="N6" i="1" l="1"/>
  <c r="N7" i="1"/>
  <c r="N8" i="1"/>
  <c r="N9" i="1"/>
  <c r="N10" i="1"/>
  <c r="N11" i="1"/>
  <c r="N12" i="1"/>
  <c r="N13" i="1"/>
  <c r="N14" i="1"/>
  <c r="N15" i="1"/>
  <c r="N16" i="1"/>
  <c r="N17" i="1"/>
  <c r="N19" i="1"/>
  <c r="N21" i="1"/>
  <c r="N22" i="1"/>
  <c r="N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C8AFA095-E4E2-4DEC-ACB4-37B6AEB96A7E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9EA9A3B3-0A9D-4D6C-9F9A-722E313FC939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3BF34209-FA3F-4925-945E-B4EF0C1632C6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3CB73909-1066-4FBF-8519-CDE8B8399B6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570B8696-A89B-4204-8FBB-91FD1C1C7940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590BCDD6-197D-443F-A47A-559D80EF96E6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1849A45E-1DCF-4752-ABC9-2ADB71A3E417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<sst xmlns="http://schemas.openxmlformats.org/spreadsheetml/2006/main" count="110" uniqueCount="103">
  <si>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</si>
  <si>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</si>
  <si>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</si>
  <si>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</si>
  <si>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</si>
  <si>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</si>
  <si>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</si>
  <si>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</si>
  <si>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</si>
  <si>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</si>
  <si>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</si>
  <si>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</si>
  <si>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</si>
  <si>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</si>
  <si>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</si>
  <si>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</si>
  <si>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</si>
  <si>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</si>
  <si>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</si>
  <si>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</si>
  <si>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</si>
  <si>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</si>
  <si>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</si>
  <si>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</si>
  <si>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</si>
  <si>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</si>
  <si>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</si>
  <si>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</si>
  <si>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</si>
  <si>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</si>
  <si>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</si>
  <si>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</si>
  <si>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ora 06:00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</si>
  <si>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</si>
  <si>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</si>
  <si>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</si>
  <si>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</si>
  <si>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</si>
  <si>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</si>
  <si>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</si>
  <si>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</si>
  <si>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</si>
  <si>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</si>
  <si>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</si>
  <si>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</si>
  <si>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</si>
  <si>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</si>
  <si>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</si>
  <si>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</si>
  <si>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</si>
  <si>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</si>
  <si>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</si>
  <si>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</si>
  <si>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</si>
  <si>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</si>
  <si>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</si>
  <si>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</si>
  <si>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</si>
  <si>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</si>
  <si>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</si>
  <si>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</si>
  <si>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</si>
  <si>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</si>
  <si>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</si>
  <si>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</si>
  <si>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</si>
  <si>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</si>
  <si>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</si>
  <si>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</si>
  <si>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</si>
  <si>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</si>
  <si>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</si>
  <si>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</si>
  <si>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11"/>
        <color theme="1"/>
        <rFont val="Arial"/>
        <family val="2"/>
        <charset val="238"/>
      </rPr>
      <t>Volum brut</t>
    </r>
    <r>
      <rPr>
        <sz val="11"/>
        <color theme="1"/>
        <rFont val="Arial"/>
        <family val="2"/>
        <charset val="238"/>
      </rPr>
      <t xml:space="preserve">
 (NNR)</t>
    </r>
  </si>
  <si>
    <t xml:space="preserve">Întocmit: </t>
  </si>
  <si>
    <r>
      <rPr>
        <b/>
        <sz val="9"/>
        <color rgb="FF548235"/>
        <rFont val="Arial"/>
        <family val="2"/>
        <charset val="238"/>
      </rPr>
      <t>Precip.</t>
    </r>
    <r>
      <rPr>
        <sz val="11"/>
        <color rgb="FF548235"/>
        <rFont val="Arial"/>
        <family val="2"/>
        <charset val="238"/>
      </rPr>
      <t xml:space="preserve">
</t>
    </r>
    <r>
      <rPr>
        <sz val="8"/>
        <color rgb="FF548235"/>
        <rFont val="Arial"/>
        <family val="2"/>
        <charset val="238"/>
      </rPr>
      <t>(l/mp/
24h)</t>
    </r>
  </si>
  <si>
    <r>
      <t xml:space="preserve">ZZ = </t>
    </r>
    <r>
      <rPr>
        <sz val="9"/>
        <color theme="1"/>
        <rFont val="Arial"/>
        <family val="2"/>
        <charset val="238"/>
      </rPr>
      <t>strat de zăpadă</t>
    </r>
    <r>
      <rPr>
        <b/>
        <sz val="9"/>
        <color theme="1"/>
        <rFont val="Arial"/>
        <family val="2"/>
        <charset val="238"/>
      </rPr>
      <t xml:space="preserve"> </t>
    </r>
    <r>
      <rPr>
        <sz val="9"/>
        <color theme="1"/>
        <rFont val="Arial"/>
        <family val="2"/>
        <charset val="238"/>
      </rPr>
      <t>(</t>
    </r>
    <r>
      <rPr>
        <b/>
        <sz val="9"/>
        <color theme="1"/>
        <rFont val="Arial"/>
        <family val="2"/>
        <charset val="238"/>
      </rPr>
      <t xml:space="preserve">p = </t>
    </r>
    <r>
      <rPr>
        <sz val="9"/>
        <color theme="1"/>
        <rFont val="Arial"/>
        <family val="2"/>
        <charset val="238"/>
      </rPr>
      <t>petice de zăpadă</t>
    </r>
    <r>
      <rPr>
        <b/>
        <sz val="9"/>
        <color theme="1"/>
        <rFont val="Arial"/>
        <family val="2"/>
        <charset val="238"/>
      </rPr>
      <t>)</t>
    </r>
  </si>
  <si>
    <t>F I</t>
  </si>
  <si>
    <t>Atentionare depasire FI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</si>
  <si>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</si>
  <si>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</si>
  <si>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</si>
  <si>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</si>
  <si>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</si>
  <si>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</si>
  <si>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</si>
  <si>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</si>
  <si>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</si>
  <si>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</si>
  <si>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</si>
  <si>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r>
      <rPr>
        <b/>
        <sz val="11"/>
        <color rgb="FF0070C0"/>
        <rFont val="Arial"/>
        <family val="2"/>
        <charset val="238"/>
      </rPr>
      <t>ZZ</t>
    </r>
    <r>
      <rPr>
        <sz val="11"/>
        <color rgb="FF0070C0"/>
        <rFont val="Arial"/>
        <family val="2"/>
        <charset val="238"/>
      </rPr>
      <t xml:space="preserve">
</t>
    </r>
    <r>
      <rPr>
        <sz val="9"/>
        <color rgb="FF0070C0"/>
        <rFont val="Arial"/>
        <family val="2"/>
        <charset val="238"/>
      </rPr>
      <t>(cm)</t>
    </r>
  </si>
  <si>
    <r>
      <t xml:space="preserve">Fenomen de iarna = 
grosime (cm)
</t>
    </r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rFont val="Arial"/>
        <family val="2"/>
        <charset val="238"/>
      </rPr>
      <t xml:space="preserve"> Observaţii</t>
    </r>
  </si>
  <si>
    <t>p</t>
  </si>
  <si>
    <t>Evoluție cotă/24 h = + 1 cm</t>
  </si>
  <si>
    <t>Evoluție cotă/24 h = + 14 cm</t>
  </si>
  <si>
    <t>Evoluție cotă/24 h = - 1 cm</t>
  </si>
  <si>
    <t>Q infiltraţii = 200 l/s; Q scăpări = 300 l/s</t>
  </si>
  <si>
    <t>Evoluție cotă/24 h = + 13 cm</t>
  </si>
  <si>
    <t>Evoluție cotă/24 h = + 4 cm</t>
  </si>
  <si>
    <r>
      <rPr>
        <b/>
        <sz val="9"/>
        <color rgb="FFFF0000"/>
        <rFont val="Arial"/>
        <family val="2"/>
        <charset val="238"/>
      </rPr>
      <t>Faza I +90 cm                                                             M.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la MHC, orele: -
</t>
    </r>
    <r>
      <rPr>
        <b/>
        <sz val="9"/>
        <color rgb="FFFF0000"/>
        <rFont val="Arial"/>
        <family val="2"/>
        <charset val="238"/>
      </rPr>
      <t>D.M.</t>
    </r>
    <r>
      <rPr>
        <sz val="9"/>
        <rFont val="Arial"/>
        <family val="2"/>
        <charset val="238"/>
      </rPr>
      <t xml:space="preserve"> la ora 17, deschidere </t>
    </r>
    <r>
      <rPr>
        <b/>
        <sz val="9"/>
        <color rgb="FFFF0000"/>
        <rFont val="Arial"/>
        <family val="2"/>
        <charset val="238"/>
      </rPr>
      <t>GF</t>
    </r>
    <r>
      <rPr>
        <sz val="9"/>
        <rFont val="Arial"/>
        <family val="2"/>
        <charset val="238"/>
      </rPr>
      <t xml:space="preserve">
Evoluție cotă/24 h = + 12 cm</t>
    </r>
  </si>
  <si>
    <t>Evoluție cotă/24 h = + 2 cm</t>
  </si>
  <si>
    <t>Evoluție cotă/24 h = stationar</t>
  </si>
  <si>
    <t>hidrolog Dana Hirian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</si>
</sst>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40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9"/>
      <color rgb="FF548235"/>
      <name val="Arial"/>
      <family val="2"/>
      <charset val="238"/>
    </font>
    <font>
      <sz val="11"/>
      <color rgb="FF548235"/>
      <name val="Arial"/>
      <family val="2"/>
      <charset val="238"/>
    </font>
    <font>
      <sz val="8"/>
      <color rgb="FF548235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0"/>
      <color theme="5"/>
      <name val="Arial"/>
      <family val="2"/>
      <charset val="238"/>
    </font>
    <font>
      <sz val="11"/>
      <color rgb="FF0070C0"/>
      <name val="Arial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/>
    <xf numFmtId="0" fontId="18" fillId="0" borderId="0" xfId="0" applyFont="1" applyAlignment="1">
      <alignment vertical="center"/>
    </xf>
    <xf numFmtId="0" fontId="5" fillId="2" borderId="0" xfId="0" applyFont="1" applyFill="1"/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2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/>
    </xf>
    <xf numFmtId="49" fontId="23" fillId="0" borderId="5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/>
    <xf numFmtId="166" fontId="27" fillId="0" borderId="1" xfId="1" applyNumberFormat="1" applyFont="1" applyBorder="1" applyAlignment="1">
      <alignment horizontal="center"/>
    </xf>
    <xf numFmtId="166" fontId="5" fillId="4" borderId="1" xfId="1" applyNumberFormat="1" applyFont="1" applyFill="1" applyBorder="1" applyAlignment="1">
      <alignment horizontal="center"/>
    </xf>
    <xf numFmtId="166" fontId="5" fillId="5" borderId="1" xfId="1" applyNumberFormat="1" applyFont="1" applyFill="1" applyBorder="1" applyAlignment="1">
      <alignment horizontal="center"/>
    </xf>
    <xf numFmtId="166" fontId="5" fillId="6" borderId="1" xfId="1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9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 vertical="center"/>
    </xf>
    <xf numFmtId="0" fontId="37" fillId="3" borderId="10" xfId="0" applyFont="1" applyFill="1" applyBorder="1" applyAlignment="1">
      <alignment horizontal="center" vertical="center" wrapText="1"/>
    </xf>
    <xf numFmtId="1" fontId="21" fillId="10" borderId="3" xfId="0" applyNumberFormat="1" applyFont="1" applyFill="1" applyBorder="1" applyAlignment="1">
      <alignment horizontal="center" vertical="center"/>
    </xf>
    <xf numFmtId="1" fontId="21" fillId="10" borderId="8" xfId="0" applyNumberFormat="1" applyFont="1" applyFill="1" applyBorder="1" applyAlignment="1">
      <alignment horizontal="center" vertical="center"/>
    </xf>
    <xf numFmtId="1" fontId="21" fillId="0" borderId="8" xfId="0" applyNumberFormat="1" applyFont="1" applyBorder="1" applyAlignment="1">
      <alignment horizontal="center" vertical="center"/>
    </xf>
    <xf numFmtId="1" fontId="5" fillId="10" borderId="8" xfId="0" applyNumberFormat="1" applyFont="1" applyFill="1" applyBorder="1" applyAlignment="1">
      <alignment horizontal="center" vertical="center"/>
    </xf>
    <xf numFmtId="1" fontId="5" fillId="10" borderId="13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38" fillId="0" borderId="0" xfId="0" applyFont="1" applyAlignment="1">
      <alignment horizontal="left"/>
    </xf>
    <xf numFmtId="165" fontId="5" fillId="0" borderId="3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49" fontId="23" fillId="0" borderId="5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/>
    </xf>
    <xf numFmtId="164" fontId="5" fillId="10" borderId="1" xfId="0" applyNumberFormat="1" applyFont="1" applyFill="1" applyBorder="1" applyAlignment="1">
      <alignment horizontal="right" vertical="center"/>
    </xf>
    <xf numFmtId="164" fontId="5" fillId="0" borderId="7" xfId="0" applyNumberFormat="1" applyFont="1" applyFill="1" applyBorder="1" applyAlignment="1">
      <alignment horizontal="right" vertical="center"/>
    </xf>
    <xf numFmtId="2" fontId="5" fillId="0" borderId="7" xfId="0" applyNumberFormat="1" applyFont="1" applyFill="1" applyBorder="1" applyAlignment="1">
      <alignment horizontal="right" vertical="center"/>
    </xf>
    <xf numFmtId="1" fontId="5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center" vertical="center"/>
    </xf>
    <xf numFmtId="2" fontId="21" fillId="0" borderId="3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/>
    </xf>
    <xf numFmtId="165" fontId="21" fillId="0" borderId="1" xfId="0" applyNumberFormat="1" applyFont="1" applyBorder="1" applyAlignment="1">
      <alignment horizontal="center" vertical="center"/>
    </xf>
    <xf numFmtId="1" fontId="21" fillId="0" borderId="3" xfId="0" applyNumberFormat="1" applyFont="1" applyFill="1" applyBorder="1" applyAlignment="1">
      <alignment horizontal="center" vertical="center"/>
    </xf>
    <xf numFmtId="2" fontId="21" fillId="0" borderId="7" xfId="0" applyNumberFormat="1" applyFont="1" applyFill="1" applyBorder="1" applyAlignment="1">
      <alignment horizontal="right" vertical="center" wrapText="1"/>
    </xf>
    <xf numFmtId="164" fontId="21" fillId="0" borderId="12" xfId="0" applyNumberFormat="1" applyFont="1" applyFill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0" fontId="38" fillId="0" borderId="0" xfId="0" applyFont="1" applyAlignment="1">
      <alignment horizontal="right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00FFFF"/>
      <color rgb="FF548235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7"/>
  <sheetViews>
    <sheetView tabSelected="1" zoomScaleNormal="100" workbookViewId="0">
      <selection activeCell="Q30" sqref="Q30"/>
    </sheetView>
  </sheetViews>
  <sheetFormatPr defaultRowHeight="14.25" x14ac:dyDescent="0.2"/>
  <cols>
    <col min="1" max="1" width="8.28515625" style="6" customWidth="1"/>
    <col min="2" max="2" width="19.5703125" style="6" customWidth="1"/>
    <col min="3" max="3" width="11.85546875" style="6" customWidth="1"/>
    <col min="4" max="4" width="9.140625" style="6"/>
    <col min="5" max="5" width="9.5703125" style="6" bestFit="1" customWidth="1"/>
    <col min="6" max="6" width="9.140625" style="6"/>
    <col min="7" max="7" width="9.85546875" style="6" customWidth="1"/>
    <col min="8" max="8" width="8.5703125" style="6" customWidth="1"/>
    <col min="9" max="9" width="8" style="6" customWidth="1"/>
    <col min="10" max="10" width="9" style="6" customWidth="1"/>
    <col min="11" max="11" width="9.140625" style="6" customWidth="1"/>
    <col min="12" max="12" width="7" style="6" customWidth="1"/>
    <col min="13" max="13" width="6.5703125" style="6" customWidth="1"/>
    <col min="14" max="14" width="6.42578125" style="6" customWidth="1"/>
    <col min="15" max="15" width="35.7109375" style="6" customWidth="1"/>
    <col min="16" max="16" width="9.85546875" style="6" customWidth="1"/>
    <col min="17" max="17" width="12" style="6" customWidth="1"/>
    <col min="18" max="18" width="7" style="6" customWidth="1"/>
    <col min="19" max="19" width="11.7109375" style="6" customWidth="1"/>
    <col min="20" max="20" width="9.140625" style="6"/>
    <col min="21" max="21" width="6.42578125" style="6" customWidth="1"/>
    <col min="22" max="22" width="9.140625" style="6"/>
    <col min="23" max="24" width="11.42578125" style="6" bestFit="1" customWidth="1"/>
    <col min="25" max="25" width="5.5703125" style="6" customWidth="1"/>
    <col min="26" max="26" width="9.140625" style="6"/>
    <col min="27" max="28" width="12.28515625" style="6" customWidth="1"/>
    <col min="29" max="16384" width="9.140625" style="6"/>
  </cols>
  <sheetData>
    <row r="1" spans="1:28" ht="24.75" customHeight="1" x14ac:dyDescent="0.2">
      <c r="D1" s="5" t="s">
        <v>30</v>
      </c>
    </row>
    <row r="2" spans="1:28" ht="23.25" x14ac:dyDescent="0.35">
      <c r="E2" s="13" t="s">
        <v>31</v>
      </c>
      <c r="F2" s="13"/>
      <c r="G2" s="14"/>
      <c r="H2" s="13">
        <f ca="1">DAY(J2-1)</f>
        <v>28</v>
      </c>
      <c r="I2" s="4" t="s">
        <v>72</v>
      </c>
      <c r="J2" s="94">
        <f ca="1">TODAY()</f>
        <v>44559</v>
      </c>
      <c r="K2" s="94"/>
      <c r="L2" s="94" t="s">
        <v>32</v>
      </c>
      <c r="M2" s="94"/>
      <c r="N2" s="94"/>
    </row>
    <row r="3" spans="1:28" ht="15" thickBot="1" x14ac:dyDescent="0.25"/>
    <row r="4" spans="1:28" ht="39.75" thickTop="1" thickBot="1" x14ac:dyDescent="0.3">
      <c r="A4" s="32" t="s">
        <v>0</v>
      </c>
      <c r="B4" s="33" t="s">
        <v>1</v>
      </c>
      <c r="C4" s="34" t="s">
        <v>2</v>
      </c>
      <c r="D4" s="35" t="s">
        <v>51</v>
      </c>
      <c r="E4" s="36" t="s">
        <v>52</v>
      </c>
      <c r="F4" s="36" t="s">
        <v>54</v>
      </c>
      <c r="G4" s="36" t="s">
        <v>55</v>
      </c>
      <c r="H4" s="36" t="s">
        <v>56</v>
      </c>
      <c r="I4" s="36" t="s">
        <v>57</v>
      </c>
      <c r="J4" s="36" t="s">
        <v>58</v>
      </c>
      <c r="K4" s="36" t="s">
        <v>59</v>
      </c>
      <c r="L4" s="50" t="s">
        <v>75</v>
      </c>
      <c r="M4" s="63" t="s">
        <v>90</v>
      </c>
      <c r="N4" s="37" t="s">
        <v>53</v>
      </c>
      <c r="O4" s="51" t="s">
        <v>91</v>
      </c>
      <c r="Q4" s="52" t="s">
        <v>73</v>
      </c>
      <c r="S4" s="54" t="s">
        <v>79</v>
      </c>
      <c r="T4"/>
      <c r="V4" s="53" t="s">
        <v>77</v>
      </c>
      <c r="W4" s="55" t="s">
        <v>78</v>
      </c>
      <c r="X4" s="56" t="s">
        <v>85</v>
      </c>
      <c r="Z4" s="58" t="s">
        <v>87</v>
      </c>
      <c r="AA4" s="59" t="s">
        <v>88</v>
      </c>
      <c r="AB4" s="60" t="s">
        <v>89</v>
      </c>
    </row>
    <row r="5" spans="1:28" ht="15.75" thickTop="1" x14ac:dyDescent="0.2">
      <c r="A5" s="21" t="s">
        <v>33</v>
      </c>
      <c r="B5" s="22" t="s">
        <v>3</v>
      </c>
      <c r="C5" s="23" t="s">
        <v>4</v>
      </c>
      <c r="D5" s="85">
        <v>575.6</v>
      </c>
      <c r="E5" s="24">
        <v>5.3929999999999998</v>
      </c>
      <c r="F5" s="24">
        <v>39.972799999999999</v>
      </c>
      <c r="G5" s="92">
        <v>12.85</v>
      </c>
      <c r="H5" s="25">
        <v>3.59</v>
      </c>
      <c r="I5" s="25">
        <v>23.24</v>
      </c>
      <c r="J5" s="26">
        <v>1.4999999999999999E-2</v>
      </c>
      <c r="K5" s="25"/>
      <c r="L5" s="71">
        <v>1.1000000000000001</v>
      </c>
      <c r="M5" s="64"/>
      <c r="N5" s="88">
        <f t="shared" ref="N5:N22" si="0">(E5*100/Q5)</f>
        <v>86.287999999999997</v>
      </c>
      <c r="O5" s="73" t="s">
        <v>98</v>
      </c>
      <c r="Q5" s="38">
        <v>6.25</v>
      </c>
      <c r="S5" s="43" t="s">
        <v>80</v>
      </c>
      <c r="T5" s="44"/>
      <c r="V5" s="18">
        <v>576.79999999999995</v>
      </c>
      <c r="W5" s="57" t="str">
        <f t="shared" ref="W5:W22" si="1">IF(D5&gt;=V5, "Atentie!", "-")</f>
        <v>-</v>
      </c>
      <c r="X5" s="16">
        <f t="shared" ref="X5:X22" si="2">D5-V5</f>
        <v>-1.1999999999999318</v>
      </c>
      <c r="Z5" s="18">
        <v>577.5</v>
      </c>
      <c r="AA5" s="61" t="str">
        <f t="shared" ref="AA5:AA22" si="3">IF(D5&gt;=Z5, "Atentie!", "-")</f>
        <v>-</v>
      </c>
      <c r="AB5" s="16">
        <f t="shared" ref="AB5:AB22" si="4">I5-Z5</f>
        <v>-554.26</v>
      </c>
    </row>
    <row r="6" spans="1:28" ht="48.75" customHeight="1" x14ac:dyDescent="0.2">
      <c r="A6" s="27" t="s">
        <v>34</v>
      </c>
      <c r="B6" s="1" t="s">
        <v>5</v>
      </c>
      <c r="C6" s="2" t="s">
        <v>6</v>
      </c>
      <c r="D6" s="86">
        <v>623.9</v>
      </c>
      <c r="E6" s="17">
        <v>18.448699999999999</v>
      </c>
      <c r="F6" s="17">
        <v>23.335999999999999</v>
      </c>
      <c r="G6" s="16">
        <v>8.7100000000000009</v>
      </c>
      <c r="H6" s="15"/>
      <c r="I6" s="18">
        <v>12.56</v>
      </c>
      <c r="J6" s="19"/>
      <c r="K6" s="18"/>
      <c r="L6" s="20">
        <v>0.5</v>
      </c>
      <c r="M6" s="65" t="s">
        <v>92</v>
      </c>
      <c r="N6" s="69">
        <f t="shared" si="0"/>
        <v>117.25371806279394</v>
      </c>
      <c r="O6" s="39" t="s">
        <v>99</v>
      </c>
      <c r="Q6" s="38">
        <v>15.734</v>
      </c>
      <c r="S6" s="49" t="s">
        <v>81</v>
      </c>
      <c r="T6" s="45"/>
      <c r="V6" s="18">
        <v>623</v>
      </c>
      <c r="W6" s="57" t="str">
        <f t="shared" si="1"/>
        <v>Atentie!</v>
      </c>
      <c r="X6" s="16">
        <f t="shared" si="2"/>
        <v>0.89999999999997726</v>
      </c>
      <c r="Z6" s="18">
        <v>632.75</v>
      </c>
      <c r="AA6" s="61" t="str">
        <f t="shared" si="3"/>
        <v>-</v>
      </c>
      <c r="AB6" s="16">
        <f t="shared" si="4"/>
        <v>-620.19000000000005</v>
      </c>
    </row>
    <row r="7" spans="1:28" ht="15" x14ac:dyDescent="0.2">
      <c r="A7" s="27" t="s">
        <v>35</v>
      </c>
      <c r="B7" s="1" t="s">
        <v>7</v>
      </c>
      <c r="C7" s="2" t="s">
        <v>7</v>
      </c>
      <c r="D7" s="16">
        <v>317.07</v>
      </c>
      <c r="E7" s="17">
        <v>1.6279999999999999</v>
      </c>
      <c r="F7" s="17">
        <v>6.4000000000000001E-2</v>
      </c>
      <c r="G7" s="16"/>
      <c r="H7" s="15"/>
      <c r="I7" s="19"/>
      <c r="J7" s="19">
        <v>1.7999999999999999E-2</v>
      </c>
      <c r="K7" s="18"/>
      <c r="L7" s="20"/>
      <c r="M7" s="65"/>
      <c r="N7" s="31">
        <f t="shared" si="0"/>
        <v>32.789526686807648</v>
      </c>
      <c r="O7" s="41" t="s">
        <v>93</v>
      </c>
      <c r="Q7" s="38">
        <v>4.9649999999999999</v>
      </c>
      <c r="S7" s="49" t="s">
        <v>82</v>
      </c>
      <c r="T7" s="46"/>
      <c r="V7" s="18">
        <v>323.5</v>
      </c>
      <c r="W7" s="57" t="str">
        <f t="shared" si="1"/>
        <v>-</v>
      </c>
      <c r="X7" s="16">
        <f t="shared" si="2"/>
        <v>-6.4300000000000068</v>
      </c>
      <c r="Z7" s="18">
        <v>327</v>
      </c>
      <c r="AA7" s="61" t="str">
        <f t="shared" si="3"/>
        <v>-</v>
      </c>
      <c r="AB7" s="16">
        <f t="shared" si="4"/>
        <v>-327</v>
      </c>
    </row>
    <row r="8" spans="1:28" ht="15" x14ac:dyDescent="0.2">
      <c r="A8" s="27" t="s">
        <v>36</v>
      </c>
      <c r="B8" s="1" t="s">
        <v>8</v>
      </c>
      <c r="C8" s="2" t="s">
        <v>9</v>
      </c>
      <c r="D8" s="16">
        <v>364.36</v>
      </c>
      <c r="E8" s="17">
        <v>11.5733</v>
      </c>
      <c r="F8" s="17">
        <v>2.5110000000000001</v>
      </c>
      <c r="G8" s="16"/>
      <c r="H8" s="15"/>
      <c r="I8" s="19">
        <v>0.14399999999999999</v>
      </c>
      <c r="J8" s="19"/>
      <c r="K8" s="19">
        <v>1.0999999999999999E-2</v>
      </c>
      <c r="L8" s="20"/>
      <c r="M8" s="66"/>
      <c r="N8" s="31">
        <f t="shared" si="0"/>
        <v>81.940668365901999</v>
      </c>
      <c r="O8" s="41" t="s">
        <v>94</v>
      </c>
      <c r="Q8" s="38">
        <v>14.124000000000001</v>
      </c>
      <c r="S8" s="49" t="s">
        <v>83</v>
      </c>
      <c r="T8" s="47"/>
      <c r="V8" s="18">
        <v>367</v>
      </c>
      <c r="W8" s="57" t="str">
        <f t="shared" si="1"/>
        <v>-</v>
      </c>
      <c r="X8" s="16">
        <f t="shared" si="2"/>
        <v>-2.6399999999999864</v>
      </c>
      <c r="Z8" s="18">
        <v>370</v>
      </c>
      <c r="AA8" s="61" t="str">
        <f t="shared" si="3"/>
        <v>-</v>
      </c>
      <c r="AB8" s="16">
        <f t="shared" si="4"/>
        <v>-369.85599999999999</v>
      </c>
    </row>
    <row r="9" spans="1:28" ht="15" x14ac:dyDescent="0.2">
      <c r="A9" s="27" t="s">
        <v>37</v>
      </c>
      <c r="B9" s="1" t="s">
        <v>10</v>
      </c>
      <c r="C9" s="2" t="s">
        <v>11</v>
      </c>
      <c r="D9" s="16">
        <v>1245.68</v>
      </c>
      <c r="E9" s="17">
        <v>92.334000000000003</v>
      </c>
      <c r="F9" s="17">
        <v>2.419</v>
      </c>
      <c r="G9" s="16"/>
      <c r="H9" s="15"/>
      <c r="I9" s="19"/>
      <c r="J9" s="19"/>
      <c r="K9" s="15"/>
      <c r="L9" s="87"/>
      <c r="M9" s="66">
        <v>7</v>
      </c>
      <c r="N9" s="31">
        <f t="shared" si="0"/>
        <v>72.893920375150984</v>
      </c>
      <c r="O9" s="40"/>
      <c r="Q9" s="38">
        <v>126.669</v>
      </c>
      <c r="S9" s="49" t="s">
        <v>84</v>
      </c>
      <c r="T9" s="48"/>
      <c r="V9" s="18">
        <v>1255</v>
      </c>
      <c r="W9" s="57" t="str">
        <f t="shared" si="1"/>
        <v>-</v>
      </c>
      <c r="X9" s="16">
        <f t="shared" si="2"/>
        <v>-9.3199999999999363</v>
      </c>
      <c r="Z9" s="18">
        <v>1255.5</v>
      </c>
      <c r="AA9" s="61" t="str">
        <f t="shared" si="3"/>
        <v>-</v>
      </c>
      <c r="AB9" s="16">
        <f t="shared" si="4"/>
        <v>-1255.5</v>
      </c>
    </row>
    <row r="10" spans="1:28" ht="15" x14ac:dyDescent="0.2">
      <c r="A10" s="27" t="s">
        <v>38</v>
      </c>
      <c r="B10" s="1" t="s">
        <v>12</v>
      </c>
      <c r="C10" s="2" t="s">
        <v>11</v>
      </c>
      <c r="D10" s="16">
        <v>777.02</v>
      </c>
      <c r="E10" s="17">
        <v>11.414</v>
      </c>
      <c r="F10" s="17">
        <v>1.7361</v>
      </c>
      <c r="G10" s="16"/>
      <c r="H10" s="15"/>
      <c r="I10" s="19"/>
      <c r="J10" s="19"/>
      <c r="K10" s="15"/>
      <c r="L10" s="20"/>
      <c r="M10" s="66"/>
      <c r="N10" s="31">
        <f t="shared" si="0"/>
        <v>56.110510274309306</v>
      </c>
      <c r="O10" s="40"/>
      <c r="Q10" s="38">
        <v>20.341999999999999</v>
      </c>
      <c r="V10" s="18">
        <v>790</v>
      </c>
      <c r="W10" s="57" t="str">
        <f t="shared" si="1"/>
        <v>-</v>
      </c>
      <c r="X10" s="16">
        <f t="shared" si="2"/>
        <v>-12.980000000000018</v>
      </c>
      <c r="Z10" s="18">
        <v>793.45</v>
      </c>
      <c r="AA10" s="61" t="str">
        <f t="shared" si="3"/>
        <v>-</v>
      </c>
      <c r="AB10" s="16">
        <f t="shared" si="4"/>
        <v>-793.45</v>
      </c>
    </row>
    <row r="11" spans="1:28" ht="30" x14ac:dyDescent="0.2">
      <c r="A11" s="27" t="s">
        <v>39</v>
      </c>
      <c r="B11" s="1" t="s">
        <v>86</v>
      </c>
      <c r="C11" s="2" t="s">
        <v>11</v>
      </c>
      <c r="D11" s="16">
        <v>405.51</v>
      </c>
      <c r="E11" s="17">
        <v>1.8240000000000001</v>
      </c>
      <c r="F11" s="16">
        <v>1.4810000000000001</v>
      </c>
      <c r="G11" s="17"/>
      <c r="H11" s="15"/>
      <c r="I11" s="19"/>
      <c r="J11" s="18">
        <v>1.4</v>
      </c>
      <c r="K11" s="15"/>
      <c r="L11" s="20"/>
      <c r="M11" s="66"/>
      <c r="N11" s="31">
        <f t="shared" si="0"/>
        <v>66.549912434325748</v>
      </c>
      <c r="O11" s="40"/>
      <c r="Q11" s="38">
        <v>2.7408000000000001</v>
      </c>
      <c r="V11" s="18">
        <v>409</v>
      </c>
      <c r="W11" s="57" t="str">
        <f t="shared" si="1"/>
        <v>-</v>
      </c>
      <c r="X11" s="16">
        <f t="shared" si="2"/>
        <v>-3.4900000000000091</v>
      </c>
      <c r="Z11" s="18">
        <v>409.85</v>
      </c>
      <c r="AA11" s="61" t="str">
        <f t="shared" si="3"/>
        <v>-</v>
      </c>
      <c r="AB11" s="16">
        <f t="shared" si="4"/>
        <v>-409.85</v>
      </c>
    </row>
    <row r="12" spans="1:28" ht="15" x14ac:dyDescent="0.2">
      <c r="A12" s="27" t="s">
        <v>40</v>
      </c>
      <c r="B12" s="1" t="s">
        <v>13</v>
      </c>
      <c r="C12" s="2" t="s">
        <v>11</v>
      </c>
      <c r="D12" s="16">
        <v>293.13</v>
      </c>
      <c r="E12" s="17">
        <v>0.753</v>
      </c>
      <c r="F12" s="16">
        <v>1.2839</v>
      </c>
      <c r="G12" s="16">
        <v>1.07</v>
      </c>
      <c r="H12" s="15"/>
      <c r="I12" s="19"/>
      <c r="J12" s="19">
        <v>0.7</v>
      </c>
      <c r="K12" s="15"/>
      <c r="L12" s="20"/>
      <c r="M12" s="67"/>
      <c r="N12" s="31">
        <f t="shared" si="0"/>
        <v>79.724722075172039</v>
      </c>
      <c r="O12" s="40"/>
      <c r="Q12" s="38">
        <v>0.94450000000000001</v>
      </c>
      <c r="V12" s="18">
        <v>294</v>
      </c>
      <c r="W12" s="57" t="str">
        <f t="shared" si="1"/>
        <v>-</v>
      </c>
      <c r="X12" s="16">
        <f t="shared" si="2"/>
        <v>-0.87000000000000455</v>
      </c>
      <c r="Z12" s="18">
        <v>294</v>
      </c>
      <c r="AA12" s="61" t="str">
        <f t="shared" si="3"/>
        <v>-</v>
      </c>
      <c r="AB12" s="16">
        <f t="shared" si="4"/>
        <v>-294</v>
      </c>
    </row>
    <row r="13" spans="1:28" ht="15" x14ac:dyDescent="0.2">
      <c r="A13" s="27" t="s">
        <v>41</v>
      </c>
      <c r="B13" s="1" t="s">
        <v>14</v>
      </c>
      <c r="C13" s="2" t="s">
        <v>15</v>
      </c>
      <c r="D13" s="16">
        <v>1004.92</v>
      </c>
      <c r="E13" s="17">
        <v>0.60899999999999999</v>
      </c>
      <c r="F13" s="16">
        <v>1.4258999999999999</v>
      </c>
      <c r="G13" s="16"/>
      <c r="H13" s="15"/>
      <c r="I13" s="19">
        <v>0.5</v>
      </c>
      <c r="J13" s="19"/>
      <c r="K13" s="15"/>
      <c r="L13" s="87"/>
      <c r="M13" s="66">
        <v>4</v>
      </c>
      <c r="N13" s="31">
        <f t="shared" si="0"/>
        <v>82.03125</v>
      </c>
      <c r="O13" s="40"/>
      <c r="Q13" s="38">
        <v>0.74239999999999995</v>
      </c>
      <c r="V13" s="18">
        <v>1007</v>
      </c>
      <c r="W13" s="57" t="str">
        <f t="shared" si="1"/>
        <v>-</v>
      </c>
      <c r="X13" s="16">
        <f t="shared" si="2"/>
        <v>-2.0800000000000409</v>
      </c>
      <c r="Z13" s="18">
        <v>1007.5</v>
      </c>
      <c r="AA13" s="61" t="str">
        <f t="shared" si="3"/>
        <v>-</v>
      </c>
      <c r="AB13" s="16">
        <f t="shared" si="4"/>
        <v>-1007</v>
      </c>
    </row>
    <row r="14" spans="1:28" ht="15" x14ac:dyDescent="0.2">
      <c r="A14" s="27" t="s">
        <v>42</v>
      </c>
      <c r="B14" s="1" t="s">
        <v>16</v>
      </c>
      <c r="C14" s="2" t="s">
        <v>17</v>
      </c>
      <c r="D14" s="16">
        <v>1054.72</v>
      </c>
      <c r="E14" s="17">
        <v>133.66499999999999</v>
      </c>
      <c r="F14" s="17">
        <v>5.8333000000000004</v>
      </c>
      <c r="G14" s="91">
        <v>10</v>
      </c>
      <c r="H14" s="15"/>
      <c r="I14" s="19"/>
      <c r="J14" s="19"/>
      <c r="K14" s="15"/>
      <c r="L14" s="93"/>
      <c r="M14" s="31"/>
      <c r="N14" s="31">
        <f t="shared" si="0"/>
        <v>68.890251821920771</v>
      </c>
      <c r="O14" s="40"/>
      <c r="Q14" s="62">
        <v>194.02600000000001</v>
      </c>
      <c r="V14" s="18">
        <v>1072.5</v>
      </c>
      <c r="W14" s="57" t="str">
        <f t="shared" si="1"/>
        <v>-</v>
      </c>
      <c r="X14" s="16">
        <f t="shared" si="2"/>
        <v>-17.779999999999973</v>
      </c>
      <c r="Z14" s="18">
        <v>1074.75</v>
      </c>
      <c r="AA14" s="61" t="str">
        <f t="shared" si="3"/>
        <v>-</v>
      </c>
      <c r="AB14" s="16">
        <f t="shared" si="4"/>
        <v>-1074.75</v>
      </c>
    </row>
    <row r="15" spans="1:28" ht="15" x14ac:dyDescent="0.2">
      <c r="A15" s="27" t="s">
        <v>43</v>
      </c>
      <c r="B15" s="1" t="s">
        <v>18</v>
      </c>
      <c r="C15" s="2" t="s">
        <v>17</v>
      </c>
      <c r="D15" s="16">
        <v>461.78</v>
      </c>
      <c r="E15" s="17">
        <v>6.57</v>
      </c>
      <c r="F15" s="17">
        <v>14.5588</v>
      </c>
      <c r="G15" s="91">
        <v>16</v>
      </c>
      <c r="H15" s="15"/>
      <c r="I15" s="19"/>
      <c r="J15" s="19"/>
      <c r="K15" s="15">
        <v>700</v>
      </c>
      <c r="L15" s="20"/>
      <c r="M15" s="66"/>
      <c r="N15" s="31">
        <f t="shared" si="0"/>
        <v>88.010716677829876</v>
      </c>
      <c r="O15" s="40"/>
      <c r="Q15" s="38">
        <v>7.4649999999999999</v>
      </c>
      <c r="V15" s="18">
        <v>465</v>
      </c>
      <c r="W15" s="57" t="str">
        <f t="shared" si="1"/>
        <v>-</v>
      </c>
      <c r="X15" s="16">
        <f t="shared" si="2"/>
        <v>-3.2200000000000273</v>
      </c>
      <c r="Z15" s="18">
        <v>465</v>
      </c>
      <c r="AA15" s="61" t="str">
        <f t="shared" si="3"/>
        <v>-</v>
      </c>
      <c r="AB15" s="16">
        <f t="shared" si="4"/>
        <v>-465</v>
      </c>
    </row>
    <row r="16" spans="1:28" ht="15" x14ac:dyDescent="0.2">
      <c r="A16" s="27" t="s">
        <v>44</v>
      </c>
      <c r="B16" s="1" t="s">
        <v>19</v>
      </c>
      <c r="C16" s="2" t="s">
        <v>17</v>
      </c>
      <c r="D16" s="16">
        <v>387.8</v>
      </c>
      <c r="E16" s="17">
        <v>6.5750000000000002</v>
      </c>
      <c r="F16" s="75">
        <v>16.677800000000001</v>
      </c>
      <c r="G16" s="91">
        <v>15.7</v>
      </c>
      <c r="H16" s="15"/>
      <c r="I16" s="19"/>
      <c r="J16" s="19"/>
      <c r="K16" s="84">
        <v>700</v>
      </c>
      <c r="L16" s="20"/>
      <c r="M16" s="66"/>
      <c r="N16" s="31">
        <f t="shared" si="0"/>
        <v>91.803965372800889</v>
      </c>
      <c r="O16" s="41"/>
      <c r="Q16" s="38">
        <v>7.1619999999999999</v>
      </c>
      <c r="V16" s="18">
        <v>390</v>
      </c>
      <c r="W16" s="57" t="str">
        <f t="shared" si="1"/>
        <v>-</v>
      </c>
      <c r="X16" s="16">
        <f t="shared" si="2"/>
        <v>-2.1999999999999886</v>
      </c>
      <c r="Z16" s="18">
        <v>390</v>
      </c>
      <c r="AA16" s="61" t="str">
        <f t="shared" si="3"/>
        <v>-</v>
      </c>
      <c r="AB16" s="16">
        <f t="shared" si="4"/>
        <v>-390</v>
      </c>
    </row>
    <row r="17" spans="1:28" ht="15.75" customHeight="1" x14ac:dyDescent="0.2">
      <c r="A17" s="27" t="s">
        <v>45</v>
      </c>
      <c r="B17" s="1" t="s">
        <v>20</v>
      </c>
      <c r="C17" s="2" t="s">
        <v>17</v>
      </c>
      <c r="D17" s="16">
        <v>326.45</v>
      </c>
      <c r="E17" s="17">
        <v>8.3480000000000008</v>
      </c>
      <c r="F17" s="17">
        <v>16.413399999999999</v>
      </c>
      <c r="G17" s="91">
        <v>14.8</v>
      </c>
      <c r="H17" s="15"/>
      <c r="I17" s="19"/>
      <c r="J17" s="19">
        <v>0.5</v>
      </c>
      <c r="K17" s="42">
        <v>500</v>
      </c>
      <c r="L17" s="72"/>
      <c r="M17" s="66"/>
      <c r="N17" s="31">
        <f t="shared" si="0"/>
        <v>88.10554089709764</v>
      </c>
      <c r="O17" s="41" t="s">
        <v>96</v>
      </c>
      <c r="Q17" s="38">
        <v>9.4749999999999996</v>
      </c>
      <c r="V17" s="18">
        <v>327.5</v>
      </c>
      <c r="W17" s="57" t="str">
        <f t="shared" si="1"/>
        <v>-</v>
      </c>
      <c r="X17" s="16">
        <f t="shared" si="2"/>
        <v>-1.0500000000000114</v>
      </c>
      <c r="Z17" s="18">
        <v>327.5</v>
      </c>
      <c r="AA17" s="61" t="str">
        <f t="shared" si="3"/>
        <v>-</v>
      </c>
      <c r="AB17" s="16">
        <f t="shared" si="4"/>
        <v>-327.5</v>
      </c>
    </row>
    <row r="18" spans="1:28" ht="15" x14ac:dyDescent="0.2">
      <c r="A18" s="27" t="s">
        <v>46</v>
      </c>
      <c r="B18" s="1" t="s">
        <v>21</v>
      </c>
      <c r="C18" s="2" t="s">
        <v>22</v>
      </c>
      <c r="D18" s="16">
        <v>292.36</v>
      </c>
      <c r="E18" s="17">
        <v>23.123899999999999</v>
      </c>
      <c r="F18" s="17">
        <v>10.858000000000001</v>
      </c>
      <c r="G18" s="16">
        <v>3.56</v>
      </c>
      <c r="H18" s="15"/>
      <c r="I18" s="18">
        <v>2</v>
      </c>
      <c r="J18" s="19">
        <v>0.67</v>
      </c>
      <c r="K18" s="15"/>
      <c r="L18" s="20"/>
      <c r="M18" s="83"/>
      <c r="N18" s="31">
        <f t="shared" si="0"/>
        <v>91.744396878359993</v>
      </c>
      <c r="O18" s="41" t="s">
        <v>97</v>
      </c>
      <c r="Q18" s="38">
        <v>25.204699999999999</v>
      </c>
      <c r="V18" s="18">
        <v>293.5</v>
      </c>
      <c r="W18" s="57" t="str">
        <f t="shared" si="1"/>
        <v>-</v>
      </c>
      <c r="X18" s="16">
        <f t="shared" si="2"/>
        <v>-1.1399999999999864</v>
      </c>
      <c r="Z18" s="18">
        <v>295</v>
      </c>
      <c r="AA18" s="61" t="str">
        <f t="shared" si="3"/>
        <v>-</v>
      </c>
      <c r="AB18" s="16">
        <f t="shared" si="4"/>
        <v>-293</v>
      </c>
    </row>
    <row r="19" spans="1:28" ht="15" x14ac:dyDescent="0.2">
      <c r="A19" s="27" t="s">
        <v>47</v>
      </c>
      <c r="B19" s="1" t="s">
        <v>23</v>
      </c>
      <c r="C19" s="2" t="s">
        <v>24</v>
      </c>
      <c r="D19" s="16">
        <v>293.91000000000003</v>
      </c>
      <c r="E19" s="17">
        <v>5.1440000000000001</v>
      </c>
      <c r="F19" s="17">
        <v>24.417100000000001</v>
      </c>
      <c r="G19" s="91">
        <v>23.1</v>
      </c>
      <c r="H19" s="15"/>
      <c r="I19" s="18">
        <v>2</v>
      </c>
      <c r="J19" s="19"/>
      <c r="K19" s="15"/>
      <c r="L19" s="20"/>
      <c r="M19" s="15"/>
      <c r="N19" s="31">
        <f t="shared" si="0"/>
        <v>84.744645799011522</v>
      </c>
      <c r="O19" s="40"/>
      <c r="Q19" s="38">
        <v>6.07</v>
      </c>
      <c r="V19" s="18">
        <v>295</v>
      </c>
      <c r="W19" s="57" t="str">
        <f t="shared" si="1"/>
        <v>-</v>
      </c>
      <c r="X19" s="16">
        <f t="shared" si="2"/>
        <v>-1.089999999999975</v>
      </c>
      <c r="Z19" s="18">
        <v>295</v>
      </c>
      <c r="AA19" s="61" t="str">
        <f t="shared" si="3"/>
        <v>-</v>
      </c>
      <c r="AB19" s="16">
        <f t="shared" si="4"/>
        <v>-293</v>
      </c>
    </row>
    <row r="20" spans="1:28" ht="24" x14ac:dyDescent="0.2">
      <c r="A20" s="27" t="s">
        <v>48</v>
      </c>
      <c r="B20" s="3" t="s">
        <v>50</v>
      </c>
      <c r="C20" s="2" t="s">
        <v>25</v>
      </c>
      <c r="D20" s="16">
        <v>347</v>
      </c>
      <c r="E20" s="17">
        <v>0.45</v>
      </c>
      <c r="F20" s="17"/>
      <c r="G20" s="16"/>
      <c r="H20" s="15"/>
      <c r="I20" s="19"/>
      <c r="J20" s="19"/>
      <c r="K20" s="15"/>
      <c r="L20" s="20"/>
      <c r="M20" s="68"/>
      <c r="N20" s="31">
        <f t="shared" si="0"/>
        <v>100</v>
      </c>
      <c r="O20" s="41" t="s">
        <v>100</v>
      </c>
      <c r="Q20" s="38">
        <v>0.45</v>
      </c>
      <c r="V20" s="18">
        <v>352.5</v>
      </c>
      <c r="W20" s="57" t="str">
        <f t="shared" si="1"/>
        <v>-</v>
      </c>
      <c r="X20" s="16">
        <f t="shared" si="2"/>
        <v>-5.5</v>
      </c>
      <c r="Z20" s="18">
        <v>354.5</v>
      </c>
      <c r="AA20" s="61" t="str">
        <f t="shared" si="3"/>
        <v>-</v>
      </c>
      <c r="AB20" s="16">
        <f t="shared" si="4"/>
        <v>-354.5</v>
      </c>
    </row>
    <row r="21" spans="1:28" ht="24" x14ac:dyDescent="0.2">
      <c r="A21" s="27" t="s">
        <v>49</v>
      </c>
      <c r="B21" s="1" t="s">
        <v>26</v>
      </c>
      <c r="C21" s="2" t="s">
        <v>27</v>
      </c>
      <c r="D21" s="16">
        <v>517.1</v>
      </c>
      <c r="E21" s="17">
        <v>0.32500000000000001</v>
      </c>
      <c r="F21" s="17"/>
      <c r="G21" s="16"/>
      <c r="H21" s="15"/>
      <c r="I21" s="19"/>
      <c r="J21" s="19"/>
      <c r="K21" s="15"/>
      <c r="L21" s="20"/>
      <c r="M21" s="65"/>
      <c r="N21" s="69">
        <f t="shared" si="0"/>
        <v>121.72284644194755</v>
      </c>
      <c r="O21" s="41" t="s">
        <v>95</v>
      </c>
      <c r="Q21" s="38">
        <v>0.26700000000000002</v>
      </c>
      <c r="V21" s="18">
        <v>520.70000000000005</v>
      </c>
      <c r="W21" s="57" t="str">
        <f t="shared" si="1"/>
        <v>-</v>
      </c>
      <c r="X21" s="16">
        <f t="shared" si="2"/>
        <v>-3.6000000000000227</v>
      </c>
      <c r="Z21" s="18">
        <v>522.70000000000005</v>
      </c>
      <c r="AA21" s="61" t="str">
        <f t="shared" si="3"/>
        <v>-</v>
      </c>
      <c r="AB21" s="16">
        <f t="shared" si="4"/>
        <v>-522.70000000000005</v>
      </c>
    </row>
    <row r="22" spans="1:28" ht="15.75" thickBot="1" x14ac:dyDescent="0.25">
      <c r="A22" s="28"/>
      <c r="B22" s="29" t="s">
        <v>28</v>
      </c>
      <c r="C22" s="30" t="s">
        <v>29</v>
      </c>
      <c r="D22" s="89">
        <v>534.19000000000005</v>
      </c>
      <c r="E22" s="90">
        <v>0.223</v>
      </c>
      <c r="F22" s="76"/>
      <c r="G22" s="77"/>
      <c r="H22" s="78"/>
      <c r="I22" s="79"/>
      <c r="J22" s="79"/>
      <c r="K22" s="78"/>
      <c r="L22" s="80"/>
      <c r="M22" s="81"/>
      <c r="N22" s="82">
        <f t="shared" si="0"/>
        <v>89.2</v>
      </c>
      <c r="O22" s="74" t="s">
        <v>101</v>
      </c>
      <c r="Q22" s="38">
        <v>0.25</v>
      </c>
      <c r="V22" s="18">
        <v>536.41999999999996</v>
      </c>
      <c r="W22" s="57" t="str">
        <f t="shared" si="1"/>
        <v>-</v>
      </c>
      <c r="X22" s="16">
        <f t="shared" si="2"/>
        <v>-2.2299999999999045</v>
      </c>
      <c r="Z22" s="18">
        <v>540.22</v>
      </c>
      <c r="AA22" s="61" t="str">
        <f t="shared" si="3"/>
        <v>-</v>
      </c>
      <c r="AB22" s="16">
        <f t="shared" si="4"/>
        <v>-540.22</v>
      </c>
    </row>
    <row r="23" spans="1:28" ht="15" thickTop="1" x14ac:dyDescent="0.2"/>
    <row r="24" spans="1:28" x14ac:dyDescent="0.2">
      <c r="M24" s="95" t="s">
        <v>74</v>
      </c>
      <c r="N24" s="95"/>
      <c r="O24" s="70" t="s">
        <v>102</v>
      </c>
    </row>
    <row r="25" spans="1:28" ht="12" customHeight="1" x14ac:dyDescent="0.2">
      <c r="A25" s="9" t="s">
        <v>60</v>
      </c>
      <c r="O25" s="7"/>
    </row>
    <row r="26" spans="1:28" ht="12" customHeight="1" x14ac:dyDescent="0.2">
      <c r="A26" s="10" t="s">
        <v>61</v>
      </c>
      <c r="B26" s="8"/>
    </row>
    <row r="27" spans="1:28" ht="12" customHeight="1" x14ac:dyDescent="0.2">
      <c r="A27" s="10" t="s">
        <v>62</v>
      </c>
      <c r="B27" s="8"/>
    </row>
    <row r="28" spans="1:28" ht="12" customHeight="1" x14ac:dyDescent="0.2">
      <c r="A28" s="10" t="s">
        <v>63</v>
      </c>
      <c r="B28" s="8"/>
    </row>
    <row r="29" spans="1:28" ht="12" customHeight="1" x14ac:dyDescent="0.2">
      <c r="A29" s="10" t="s">
        <v>64</v>
      </c>
      <c r="B29" s="8"/>
      <c r="C29" s="8"/>
    </row>
    <row r="30" spans="1:28" ht="12" customHeight="1" x14ac:dyDescent="0.2">
      <c r="A30" s="10" t="s">
        <v>65</v>
      </c>
      <c r="B30" s="8"/>
      <c r="C30" s="8"/>
    </row>
    <row r="31" spans="1:28" ht="12" customHeight="1" x14ac:dyDescent="0.2">
      <c r="A31" s="10" t="s">
        <v>66</v>
      </c>
      <c r="B31" s="8"/>
    </row>
    <row r="32" spans="1:28" ht="12" customHeight="1" x14ac:dyDescent="0.2">
      <c r="A32" s="10" t="s">
        <v>67</v>
      </c>
      <c r="B32" s="8"/>
    </row>
    <row r="33" spans="1:3" ht="12" customHeight="1" x14ac:dyDescent="0.2">
      <c r="A33" s="10" t="s">
        <v>76</v>
      </c>
      <c r="B33" s="8"/>
      <c r="C33" s="8"/>
    </row>
    <row r="34" spans="1:3" ht="12" customHeight="1" x14ac:dyDescent="0.2">
      <c r="A34" s="10" t="s">
        <v>68</v>
      </c>
      <c r="B34" s="8"/>
    </row>
    <row r="35" spans="1:3" ht="12" customHeight="1" x14ac:dyDescent="0.2">
      <c r="A35" s="11" t="s">
        <v>69</v>
      </c>
      <c r="B35" s="8"/>
    </row>
    <row r="36" spans="1:3" ht="12" customHeight="1" x14ac:dyDescent="0.2">
      <c r="A36" s="11" t="s">
        <v>70</v>
      </c>
      <c r="B36" s="8"/>
    </row>
    <row r="37" spans="1:3" ht="12" customHeight="1" x14ac:dyDescent="0.2">
      <c r="A37" s="12" t="s">
        <v>71</v>
      </c>
      <c r="B37" s="8"/>
    </row>
  </sheetData>
  <mergeCells count="3">
    <mergeCell ref="J2:K2"/>
    <mergeCell ref="M24:N24"/>
    <mergeCell ref="L2:N2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0 A21:A2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2021-12-29T07:01:05Z</dcterms:modified>
</cp:coreProperties>
</file>