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MUN\FLUX\"/>
    </mc:Choice>
  </mc:AlternateContent>
  <xr:revisionPtr revIDLastSave="0" documentId="13_ncr:1_{85CB3B7C-91DF-404F-9EC9-71E4147E7FA7}" xr6:coauthVersionLast="47" xr6:coauthVersionMax="47" xr10:uidLastSave="{00000000-0000-0000-0000-000000000000}"/>
  <bookViews>
    <workbookView xWindow="-120" yWindow="-120" windowWidth="29040" windowHeight="15840" xr2:uid="{AC0BBF87-6872-40AB-8037-93A6161ECB01}"/>
  </bookViews>
  <sheets>
    <sheet name="Foaie1" sheetId="1" r:id="rId1"/>
  </sheets>
  <definedNames>
    <definedName name="_Hlk23746512" localSheetId="0">Foaie1!#REF!</definedName>
    <definedName name="_Hlk3531763" localSheetId="0">Foaie1!#REF!</definedName>
    <definedName name="_Hlk43966395" localSheetId="0">Foaie1!#REF!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1" l="1"/>
  <c r="M22" i="1"/>
  <c r="M14" i="1"/>
  <c r="M21" i="1"/>
  <c r="M20" i="1"/>
  <c r="M19" i="1"/>
  <c r="M18" i="1"/>
  <c r="M17" i="1"/>
  <c r="M16" i="1"/>
  <c r="M15" i="1"/>
  <c r="M13" i="1"/>
  <c r="M12" i="1"/>
  <c r="M11" i="1"/>
  <c r="M10" i="1"/>
  <c r="M9" i="1"/>
  <c r="M8" i="1"/>
  <c r="M7" i="1"/>
  <c r="M6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5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J2" i="1" l="1"/>
  <c r="H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Dispecer ABA Mures</author>
  </authors>
  <commentList>
    <comment ref="Q9" authorId="0" shapeId="0" xr:uid="{D6C5BCE6-8D25-4F1F-B826-D8D13C49EF24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0" authorId="0" shapeId="0" xr:uid="{DF307324-CFD3-4D90-918D-BCE5B7158DAF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1" authorId="0" shapeId="0" xr:uid="{8F8B1072-39DF-42DA-A94E-512D82FC6C4D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2" authorId="0" shapeId="0" xr:uid="{CBA244B3-8CCC-4DA5-ABE2-3159775671C4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3" authorId="0" shapeId="0" xr:uid="{02BD7178-0DF7-4033-A53E-F2706AB5B0F2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4" authorId="0" shapeId="0" xr:uid="{BA38371F-808D-4CA8-9EBA-5BFF732F48C8}">
      <text>
        <r>
          <rPr>
            <b/>
            <sz val="9"/>
            <color indexed="81"/>
            <rFont val="Segoe UI"/>
            <family val="2"/>
            <charset val="238"/>
          </rPr>
          <t>MN: atingere NNR proiect in 16.08.2021</t>
        </r>
      </text>
    </comment>
    <comment ref="Q18" authorId="0" shapeId="0" xr:uid="{E3CC3A39-DCC6-4D6A-8553-4E02533B14CA}">
      <text>
        <r>
          <rPr>
            <b/>
            <sz val="9"/>
            <color indexed="81"/>
            <rFont val="Segoe UI"/>
            <family val="2"/>
            <charset val="238"/>
          </rPr>
          <t>MN: 19.02.2021 corectata  CUCA</t>
        </r>
      </text>
    </comment>
  </commentList>
</comments>
</file>

<file path=xl/sharedStrings.xml><?xml version="1.0" encoding="utf-8"?>
<sst xmlns="http://schemas.openxmlformats.org/spreadsheetml/2006/main" count="108" uniqueCount="99">
  <si>
    <t>Cod</t>
  </si>
  <si>
    <t>Acumulare</t>
  </si>
  <si>
    <t>Curs apă</t>
  </si>
  <si>
    <t>MIHOEŞTI</t>
  </si>
  <si>
    <t>ARIEŞ</t>
  </si>
  <si>
    <t>ZETEA</t>
  </si>
  <si>
    <t>TÂRNAVA MARE</t>
  </si>
  <si>
    <t>IGHIŞ</t>
  </si>
  <si>
    <t>BEZID</t>
  </si>
  <si>
    <t>CUŞMED</t>
  </si>
  <si>
    <t>Oaşa</t>
  </si>
  <si>
    <t>SEBEŞ</t>
  </si>
  <si>
    <t>Tău</t>
  </si>
  <si>
    <t>Petreşti</t>
  </si>
  <si>
    <t>Cugir</t>
  </si>
  <si>
    <t>CUGIR</t>
  </si>
  <si>
    <t>Gura Apelor</t>
  </si>
  <si>
    <t>RÂUL MARE</t>
  </si>
  <si>
    <t>Ostrovul Mic</t>
  </si>
  <si>
    <t>Păclişa</t>
  </si>
  <si>
    <t>Haţeg</t>
  </si>
  <si>
    <t>CINCIŞ</t>
  </si>
  <si>
    <t>CERNA</t>
  </si>
  <si>
    <t>Subcetate</t>
  </si>
  <si>
    <t>STREI</t>
  </si>
  <si>
    <t>FÂNEAŢA VACILOR</t>
  </si>
  <si>
    <t>TURENI</t>
  </si>
  <si>
    <t>VALEA RACILOR</t>
  </si>
  <si>
    <t>REDIU</t>
  </si>
  <si>
    <t>MĂRTINEȘTI</t>
  </si>
  <si>
    <t>Situația acumulărilor permanente din B.H. Mureş</t>
  </si>
  <si>
    <t>pentru intervalul:</t>
  </si>
  <si>
    <t>04002</t>
  </si>
  <si>
    <t>04004</t>
  </si>
  <si>
    <t>04010</t>
  </si>
  <si>
    <t>04012</t>
  </si>
  <si>
    <t>04016</t>
  </si>
  <si>
    <t>04018</t>
  </si>
  <si>
    <t>04020</t>
  </si>
  <si>
    <t>04022</t>
  </si>
  <si>
    <t>04023</t>
  </si>
  <si>
    <t>04024</t>
  </si>
  <si>
    <t>04026</t>
  </si>
  <si>
    <t>04028</t>
  </si>
  <si>
    <t>04029</t>
  </si>
  <si>
    <t>04030</t>
  </si>
  <si>
    <t>04031</t>
  </si>
  <si>
    <t>04032</t>
  </si>
  <si>
    <t>04034</t>
  </si>
  <si>
    <t>FÂNEAŢA
VACILOR</t>
  </si>
  <si>
    <r>
      <t xml:space="preserve">Cotă
</t>
    </r>
    <r>
      <rPr>
        <sz val="9"/>
        <color rgb="FF0070C0"/>
        <rFont val="Arial"/>
        <family val="2"/>
        <charset val="238"/>
      </rPr>
      <t>(mdM)</t>
    </r>
  </si>
  <si>
    <r>
      <rPr>
        <b/>
        <sz val="11"/>
        <color theme="1"/>
        <rFont val="Arial"/>
        <family val="2"/>
        <charset val="238"/>
      </rPr>
      <t>Volum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(mil. mc)</t>
    </r>
  </si>
  <si>
    <r>
      <rPr>
        <b/>
        <sz val="11"/>
        <color rgb="FFFF0000"/>
        <rFont val="Arial"/>
        <family val="2"/>
        <charset val="238"/>
      </rPr>
      <t>C.U.</t>
    </r>
    <r>
      <rPr>
        <sz val="11"/>
        <color rgb="FFFF0000"/>
        <rFont val="Arial"/>
        <family val="2"/>
        <charset val="238"/>
      </rPr>
      <t xml:space="preserve">
</t>
    </r>
    <r>
      <rPr>
        <sz val="9"/>
        <color rgb="FFFF0000"/>
        <rFont val="Arial"/>
        <family val="2"/>
        <charset val="238"/>
      </rPr>
      <t>(%)</t>
    </r>
  </si>
  <si>
    <r>
      <rPr>
        <b/>
        <sz val="12"/>
        <color theme="1"/>
        <rFont val="Arial"/>
        <family val="2"/>
        <charset val="238"/>
      </rPr>
      <t>Qa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</si>
  <si>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Qu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</si>
  <si>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Qd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</si>
  <si>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Qgf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</si>
  <si>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Qf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</si>
  <si>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Inf.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(l/s)</t>
    </r>
  </si>
  <si>
    <r>
      <rPr>
        <b/>
        <sz val="10"/>
        <color rgb="FFFF0000"/>
        <rFont val="Arial"/>
        <family val="2"/>
        <charset val="238"/>
      </rPr>
      <t>Manevre;</t>
    </r>
    <r>
      <rPr>
        <b/>
        <sz val="10"/>
        <color theme="1"/>
        <rFont val="Arial"/>
        <family val="2"/>
        <charset val="238"/>
      </rPr>
      <t xml:space="preserve"> Observaţii</t>
    </r>
  </si>
  <si>
    <t>Legendă:</t>
  </si>
  <si>
    <r>
      <t xml:space="preserve">Qa </t>
    </r>
    <r>
      <rPr>
        <sz val="9"/>
        <color theme="1"/>
        <rFont val="Arial"/>
        <family val="2"/>
        <charset val="238"/>
      </rPr>
      <t xml:space="preserve">= debit afluent </t>
    </r>
  </si>
  <si>
    <r>
      <t xml:space="preserve">Qu </t>
    </r>
    <r>
      <rPr>
        <sz val="9"/>
        <color theme="1"/>
        <rFont val="Arial"/>
        <family val="2"/>
        <charset val="238"/>
      </rPr>
      <t>= debit uzinat</t>
    </r>
  </si>
  <si>
    <r>
      <t xml:space="preserve">Qd </t>
    </r>
    <r>
      <rPr>
        <sz val="9"/>
        <color theme="1"/>
        <rFont val="Arial"/>
        <family val="2"/>
        <charset val="238"/>
      </rPr>
      <t>= debit deversat</t>
    </r>
  </si>
  <si>
    <r>
      <t xml:space="preserve">Qgf </t>
    </r>
    <r>
      <rPr>
        <sz val="9"/>
        <color theme="1"/>
        <rFont val="Arial"/>
        <family val="2"/>
        <charset val="238"/>
      </rPr>
      <t>= debit evacuat prin golirea de fund</t>
    </r>
  </si>
  <si>
    <r>
      <t xml:space="preserve">Qf </t>
    </r>
    <r>
      <rPr>
        <sz val="9"/>
        <color theme="1"/>
        <rFont val="Arial"/>
        <family val="2"/>
        <charset val="238"/>
      </rPr>
      <t>= debit prelevat pentru folosințe</t>
    </r>
  </si>
  <si>
    <r>
      <t xml:space="preserve">Inf. </t>
    </r>
    <r>
      <rPr>
        <sz val="9"/>
        <color theme="1"/>
        <rFont val="Arial"/>
        <family val="2"/>
        <charset val="238"/>
      </rPr>
      <t>= infiltrații</t>
    </r>
  </si>
  <si>
    <r>
      <t xml:space="preserve">Precip. </t>
    </r>
    <r>
      <rPr>
        <sz val="9"/>
        <color theme="1"/>
        <rFont val="Arial"/>
        <family val="2"/>
        <charset val="238"/>
      </rPr>
      <t>= precipitații</t>
    </r>
  </si>
  <si>
    <r>
      <t xml:space="preserve">C.U.  </t>
    </r>
    <r>
      <rPr>
        <sz val="9"/>
        <color theme="1"/>
        <rFont val="Arial"/>
        <family val="2"/>
        <charset val="238"/>
      </rPr>
      <t xml:space="preserve">= coeficient de umplere   </t>
    </r>
  </si>
  <si>
    <r>
      <t xml:space="preserve">D.M. </t>
    </r>
    <r>
      <rPr>
        <sz val="9"/>
        <color theme="1"/>
        <rFont val="Arial"/>
        <family val="2"/>
        <charset val="238"/>
      </rPr>
      <t xml:space="preserve">= dispoziție de manevră    </t>
    </r>
  </si>
  <si>
    <r>
      <t>M.</t>
    </r>
    <r>
      <rPr>
        <sz val="9"/>
        <color theme="1"/>
        <rFont val="Arial"/>
        <family val="2"/>
        <charset val="238"/>
      </rPr>
      <t xml:space="preserve"> = manevră        </t>
    </r>
  </si>
  <si>
    <r>
      <t>G.F.</t>
    </r>
    <r>
      <rPr>
        <sz val="9"/>
        <color theme="1"/>
        <rFont val="Arial"/>
        <family val="2"/>
        <charset val="238"/>
      </rPr>
      <t xml:space="preserve"> = golire de fund </t>
    </r>
  </si>
  <si>
    <t>-</t>
  </si>
  <si>
    <r>
      <rPr>
        <b/>
        <sz val="9"/>
        <color theme="9" tint="-0.249977111117893"/>
        <rFont val="Arial"/>
        <family val="2"/>
        <charset val="238"/>
      </rPr>
      <t>Precip.</t>
    </r>
    <r>
      <rPr>
        <sz val="11"/>
        <color theme="1"/>
        <rFont val="Arial"/>
        <family val="2"/>
        <charset val="238"/>
      </rPr>
      <t xml:space="preserve">
</t>
    </r>
    <r>
      <rPr>
        <sz val="8"/>
        <color theme="9" tint="-0.249977111117893"/>
        <rFont val="Arial"/>
        <family val="2"/>
        <charset val="238"/>
      </rPr>
      <t>(l/mp/
24h)</t>
    </r>
  </si>
  <si>
    <t>Atentionare depasire FI</t>
  </si>
  <si>
    <t>F I</t>
  </si>
  <si>
    <r>
      <t xml:space="preserve">Marcaje
Precip.
</t>
    </r>
    <r>
      <rPr>
        <sz val="8"/>
        <rFont val="Arial"/>
        <family val="2"/>
        <charset val="238"/>
      </rPr>
      <t>(l/mp)</t>
    </r>
  </si>
  <si>
    <t xml:space="preserve">19-19.9 </t>
  </si>
  <si>
    <t xml:space="preserve">20-24.9 </t>
  </si>
  <si>
    <t xml:space="preserve">25-49.9 </t>
  </si>
  <si>
    <t xml:space="preserve">50-89.9 </t>
  </si>
  <si>
    <t>peste 90</t>
  </si>
  <si>
    <t>metri
până la FI (-)
peste FI (+)</t>
  </si>
  <si>
    <t>Obrejii de Căpâlna (Nedeiu)</t>
  </si>
  <si>
    <t>F II</t>
  </si>
  <si>
    <t>Atentionare depasire FII</t>
  </si>
  <si>
    <t>metri
până la FII (-)
peste FII (+)</t>
  </si>
  <si>
    <t xml:space="preserve"> </t>
  </si>
  <si>
    <t>Q infiltraţii = 200 l/s, Q scăpări = 300 l/s</t>
  </si>
  <si>
    <t>Evoluție cotă/24 h = stationar</t>
  </si>
  <si>
    <t xml:space="preserve">Intocmit: </t>
  </si>
  <si>
    <t xml:space="preserve">    ora 06:00</t>
  </si>
  <si>
    <r>
      <rPr>
        <b/>
        <sz val="10"/>
        <color theme="1"/>
        <rFont val="Arial"/>
        <family val="2"/>
        <charset val="238"/>
      </rPr>
      <t>Volum brut</t>
    </r>
    <r>
      <rPr>
        <sz val="10"/>
        <color theme="1"/>
        <rFont val="Arial"/>
        <family val="2"/>
        <charset val="238"/>
      </rPr>
      <t xml:space="preserve">
 (NNR)</t>
    </r>
  </si>
  <si>
    <t>Evoluție cotă/24 h = -1 cm</t>
  </si>
  <si>
    <r>
      <rPr>
        <b/>
        <sz val="9"/>
        <color rgb="FFFF0000"/>
        <rFont val="Arial"/>
        <family val="2"/>
        <charset val="238"/>
      </rPr>
      <t xml:space="preserve">M. </t>
    </r>
    <r>
      <rPr>
        <sz val="9"/>
        <rFont val="Arial"/>
        <family val="2"/>
        <charset val="238"/>
      </rPr>
      <t>la MHC, orele: 07.00, 12.00, 19.00, 22.00</t>
    </r>
    <r>
      <rPr>
        <sz val="9"/>
        <color rgb="FFFF0000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Evoluție cotă/24 h = -4 cm</t>
    </r>
  </si>
  <si>
    <t xml:space="preserve">Evoluție cotă/24 h = -3 cm </t>
  </si>
  <si>
    <t>Evoluție cotă/24 h = -8 cm</t>
  </si>
  <si>
    <t>Evoluție cotă/24 h = +2 cm</t>
  </si>
  <si>
    <t>hidrolog Dana Hirian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</si>
</sst>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"/>
    <numFmt numFmtId="166" formatCode="_-* #,##0.0_-;\-* #,##0.0_-;_-* &quot;-&quot;??_-;_-@_-"/>
  </numFmts>
  <fonts count="39" x14ac:knownFonts="1">
    <font>
      <sz val="11"/>
      <color theme="1"/>
      <name val="Times New Roman"/>
      <family val="2"/>
    </font>
    <font>
      <b/>
      <sz val="11"/>
      <color theme="1"/>
      <name val="Arial"/>
      <family val="2"/>
      <charset val="238"/>
    </font>
    <font>
      <b/>
      <sz val="11"/>
      <color rgb="FF3366FF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rgb="FF333399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rgb="FF3366FF"/>
      <name val="Arial"/>
      <family val="2"/>
      <charset val="238"/>
    </font>
    <font>
      <b/>
      <sz val="22"/>
      <color rgb="FF2E74B5"/>
      <name val="Arial"/>
      <family val="2"/>
      <charset val="238"/>
    </font>
    <font>
      <sz val="18"/>
      <color rgb="FFFF660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1"/>
      <color rgb="FF002060"/>
      <name val="Arial"/>
      <family val="2"/>
      <charset val="238"/>
    </font>
    <font>
      <sz val="9"/>
      <color rgb="FF0070C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9" tint="-0.249977111117893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2"/>
      <color rgb="FF0070C0"/>
      <name val="Arial"/>
      <family val="2"/>
      <charset val="238"/>
    </font>
    <font>
      <b/>
      <u/>
      <sz val="9"/>
      <color theme="1"/>
      <name val="Arial"/>
      <family val="2"/>
      <charset val="238"/>
    </font>
    <font>
      <sz val="18"/>
      <color rgb="FFFFC000"/>
      <name val="Arial"/>
      <family val="2"/>
      <charset val="238"/>
    </font>
    <font>
      <sz val="8"/>
      <color theme="9" tint="-0.249977111117893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21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theme="5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b/>
      <i/>
      <sz val="11"/>
      <color rgb="FF0070C0"/>
      <name val="Arial"/>
      <family val="2"/>
      <charset val="238"/>
    </font>
    <font>
      <sz val="10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6" fillId="0" borderId="0" applyFont="0" applyFill="0" applyBorder="0" applyAlignment="0" applyProtection="0"/>
  </cellStyleXfs>
  <cellXfs count="98">
    <xf numFmtId="0" fontId="0" fillId="0" borderId="0" xfId="0"/>
    <xf numFmtId="0" fontId="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0" xfId="0" applyFont="1"/>
    <xf numFmtId="0" fontId="21" fillId="0" borderId="0" xfId="0" applyFont="1" applyAlignment="1">
      <alignment vertical="center"/>
    </xf>
    <xf numFmtId="0" fontId="6" fillId="2" borderId="0" xfId="0" applyFont="1" applyFill="1"/>
    <xf numFmtId="0" fontId="22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/>
    <xf numFmtId="0" fontId="13" fillId="0" borderId="0" xfId="0" applyFont="1"/>
    <xf numFmtId="0" fontId="23" fillId="0" borderId="0" xfId="0" applyFont="1"/>
    <xf numFmtId="49" fontId="6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1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/>
    </xf>
    <xf numFmtId="49" fontId="5" fillId="0" borderId="5" xfId="0" applyNumberFormat="1" applyFont="1" applyBorder="1" applyAlignment="1">
      <alignment horizontal="left" vertical="center"/>
    </xf>
    <xf numFmtId="49" fontId="27" fillId="0" borderId="5" xfId="0" applyNumberFormat="1" applyFont="1" applyBorder="1" applyAlignment="1">
      <alignment horizontal="left" vertical="center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2" fontId="6" fillId="7" borderId="3" xfId="0" applyNumberFormat="1" applyFont="1" applyFill="1" applyBorder="1" applyAlignment="1">
      <alignment horizontal="right" vertical="center" wrapText="1"/>
    </xf>
    <xf numFmtId="164" fontId="6" fillId="7" borderId="3" xfId="0" applyNumberFormat="1" applyFont="1" applyFill="1" applyBorder="1" applyAlignment="1">
      <alignment horizontal="right" vertical="center" wrapText="1"/>
    </xf>
    <xf numFmtId="2" fontId="6" fillId="7" borderId="3" xfId="0" applyNumberFormat="1" applyFont="1" applyFill="1" applyBorder="1" applyAlignment="1">
      <alignment horizontal="center" vertical="center"/>
    </xf>
    <xf numFmtId="164" fontId="6" fillId="7" borderId="3" xfId="0" applyNumberFormat="1" applyFont="1" applyFill="1" applyBorder="1" applyAlignment="1">
      <alignment horizontal="center" vertical="center"/>
    </xf>
    <xf numFmtId="165" fontId="25" fillId="7" borderId="3" xfId="0" applyNumberFormat="1" applyFont="1" applyFill="1" applyBorder="1" applyAlignment="1">
      <alignment horizontal="center" vertical="center"/>
    </xf>
    <xf numFmtId="2" fontId="6" fillId="7" borderId="1" xfId="0" applyNumberFormat="1" applyFont="1" applyFill="1" applyBorder="1" applyAlignment="1">
      <alignment horizontal="right" vertical="center" wrapText="1"/>
    </xf>
    <xf numFmtId="164" fontId="6" fillId="7" borderId="1" xfId="0" applyNumberFormat="1" applyFont="1" applyFill="1" applyBorder="1" applyAlignment="1">
      <alignment horizontal="right" vertical="center" wrapText="1"/>
    </xf>
    <xf numFmtId="2" fontId="6" fillId="7" borderId="1" xfId="0" applyNumberFormat="1" applyFont="1" applyFill="1" applyBorder="1" applyAlignment="1">
      <alignment horizontal="center" vertical="center"/>
    </xf>
    <xf numFmtId="165" fontId="6" fillId="7" borderId="1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/>
    </xf>
    <xf numFmtId="1" fontId="6" fillId="7" borderId="1" xfId="0" applyNumberFormat="1" applyFont="1" applyFill="1" applyBorder="1" applyAlignment="1">
      <alignment horizontal="center" vertical="center"/>
    </xf>
    <xf numFmtId="165" fontId="25" fillId="7" borderId="1" xfId="0" applyNumberFormat="1" applyFont="1" applyFill="1" applyBorder="1" applyAlignment="1">
      <alignment horizontal="center" vertical="center"/>
    </xf>
    <xf numFmtId="1" fontId="6" fillId="7" borderId="7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165" fontId="6" fillId="7" borderId="15" xfId="0" applyNumberFormat="1" applyFont="1" applyFill="1" applyBorder="1" applyAlignment="1">
      <alignment horizontal="center" vertical="center"/>
    </xf>
    <xf numFmtId="2" fontId="25" fillId="7" borderId="1" xfId="0" applyNumberFormat="1" applyFont="1" applyFill="1" applyBorder="1" applyAlignment="1">
      <alignment horizontal="right" vertical="center" wrapText="1"/>
    </xf>
    <xf numFmtId="165" fontId="6" fillId="7" borderId="16" xfId="0" applyNumberFormat="1" applyFont="1" applyFill="1" applyBorder="1" applyAlignment="1">
      <alignment horizontal="center" vertical="center"/>
    </xf>
    <xf numFmtId="49" fontId="27" fillId="0" borderId="19" xfId="0" applyNumberFormat="1" applyFont="1" applyBorder="1" applyAlignment="1">
      <alignment horizontal="left" vertical="center" wrapText="1"/>
    </xf>
    <xf numFmtId="165" fontId="25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right" vertical="center" wrapText="1"/>
    </xf>
    <xf numFmtId="49" fontId="10" fillId="0" borderId="19" xfId="0" applyNumberFormat="1" applyFont="1" applyBorder="1" applyAlignment="1">
      <alignment horizontal="left" vertical="center"/>
    </xf>
    <xf numFmtId="165" fontId="6" fillId="0" borderId="1" xfId="0" applyNumberFormat="1" applyFont="1" applyBorder="1" applyAlignment="1">
      <alignment horizontal="center" vertical="center"/>
    </xf>
    <xf numFmtId="1" fontId="25" fillId="7" borderId="1" xfId="0" applyNumberFormat="1" applyFont="1" applyFill="1" applyBorder="1" applyAlignment="1">
      <alignment horizontal="center" vertical="center"/>
    </xf>
    <xf numFmtId="2" fontId="6" fillId="7" borderId="20" xfId="0" applyNumberFormat="1" applyFont="1" applyFill="1" applyBorder="1" applyAlignment="1">
      <alignment horizontal="right" vertical="center" wrapText="1"/>
    </xf>
    <xf numFmtId="164" fontId="6" fillId="7" borderId="20" xfId="0" applyNumberFormat="1" applyFont="1" applyFill="1" applyBorder="1" applyAlignment="1">
      <alignment horizontal="right" vertical="center" wrapText="1"/>
    </xf>
    <xf numFmtId="1" fontId="1" fillId="7" borderId="8" xfId="0" applyNumberFormat="1" applyFont="1" applyFill="1" applyBorder="1" applyAlignment="1">
      <alignment horizontal="center" vertical="center"/>
    </xf>
    <xf numFmtId="2" fontId="25" fillId="0" borderId="1" xfId="0" applyNumberFormat="1" applyFont="1" applyBorder="1" applyAlignment="1">
      <alignment horizontal="right" vertical="center" wrapText="1"/>
    </xf>
    <xf numFmtId="164" fontId="25" fillId="0" borderId="1" xfId="0" applyNumberFormat="1" applyFont="1" applyBorder="1" applyAlignment="1">
      <alignment vertical="center" wrapText="1"/>
    </xf>
    <xf numFmtId="2" fontId="25" fillId="7" borderId="1" xfId="0" applyNumberFormat="1" applyFont="1" applyFill="1" applyBorder="1" applyAlignment="1">
      <alignment horizontal="right" vertical="center"/>
    </xf>
    <xf numFmtId="2" fontId="25" fillId="7" borderId="1" xfId="0" applyNumberFormat="1" applyFont="1" applyFill="1" applyBorder="1" applyAlignment="1">
      <alignment horizontal="center" vertical="center"/>
    </xf>
    <xf numFmtId="2" fontId="25" fillId="7" borderId="12" xfId="0" applyNumberFormat="1" applyFont="1" applyFill="1" applyBorder="1" applyAlignment="1">
      <alignment horizontal="right" vertical="center"/>
    </xf>
    <xf numFmtId="164" fontId="25" fillId="7" borderId="12" xfId="0" applyNumberFormat="1" applyFont="1" applyFill="1" applyBorder="1" applyAlignment="1">
      <alignment horizontal="right" vertical="center"/>
    </xf>
    <xf numFmtId="165" fontId="25" fillId="7" borderId="12" xfId="0" applyNumberFormat="1" applyFont="1" applyFill="1" applyBorder="1" applyAlignment="1">
      <alignment horizontal="center" vertical="center"/>
    </xf>
    <xf numFmtId="2" fontId="25" fillId="7" borderId="12" xfId="0" applyNumberFormat="1" applyFont="1" applyFill="1" applyBorder="1" applyAlignment="1">
      <alignment horizontal="center" vertical="center"/>
    </xf>
    <xf numFmtId="1" fontId="25" fillId="7" borderId="12" xfId="0" applyNumberFormat="1" applyFont="1" applyFill="1" applyBorder="1" applyAlignment="1">
      <alignment horizontal="center" vertical="center"/>
    </xf>
    <xf numFmtId="1" fontId="9" fillId="7" borderId="1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left"/>
    </xf>
    <xf numFmtId="164" fontId="25" fillId="7" borderId="16" xfId="0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164" fontId="25" fillId="0" borderId="8" xfId="0" applyNumberFormat="1" applyFont="1" applyBorder="1" applyAlignment="1">
      <alignment horizontal="right" vertical="center"/>
    </xf>
    <xf numFmtId="164" fontId="25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right" vertical="center"/>
    </xf>
    <xf numFmtId="0" fontId="28" fillId="0" borderId="8" xfId="0" applyFont="1" applyBorder="1" applyAlignment="1">
      <alignment horizontal="center" vertical="center"/>
    </xf>
    <xf numFmtId="0" fontId="29" fillId="0" borderId="8" xfId="0" applyFont="1" applyBorder="1"/>
    <xf numFmtId="0" fontId="30" fillId="0" borderId="1" xfId="0" applyFont="1" applyBorder="1" applyAlignment="1">
      <alignment horizontal="center" vertical="center"/>
    </xf>
    <xf numFmtId="166" fontId="31" fillId="0" borderId="1" xfId="1" applyNumberFormat="1" applyFont="1" applyBorder="1" applyAlignment="1">
      <alignment horizontal="center"/>
    </xf>
    <xf numFmtId="166" fontId="6" fillId="4" borderId="1" xfId="1" applyNumberFormat="1" applyFont="1" applyFill="1" applyBorder="1" applyAlignment="1">
      <alignment horizontal="center"/>
    </xf>
    <xf numFmtId="166" fontId="6" fillId="5" borderId="1" xfId="1" applyNumberFormat="1" applyFont="1" applyFill="1" applyBorder="1" applyAlignment="1">
      <alignment horizontal="center"/>
    </xf>
    <xf numFmtId="166" fontId="6" fillId="6" borderId="1" xfId="1" applyNumberFormat="1" applyFont="1" applyFill="1" applyBorder="1" applyAlignment="1">
      <alignment horizont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38" fillId="8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 wrapText="1"/>
    </xf>
    <xf numFmtId="164" fontId="6" fillId="7" borderId="16" xfId="0" applyNumberFormat="1" applyFont="1" applyFill="1" applyBorder="1" applyAlignment="1">
      <alignment horizontal="center" vertical="center"/>
    </xf>
    <xf numFmtId="49" fontId="27" fillId="0" borderId="21" xfId="0" applyNumberFormat="1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left" vertical="center"/>
    </xf>
    <xf numFmtId="14" fontId="13" fillId="0" borderId="0" xfId="0" applyNumberFormat="1" applyFont="1" applyAlignment="1">
      <alignment horizontal="center"/>
    </xf>
    <xf numFmtId="0" fontId="37" fillId="0" borderId="0" xfId="0" applyFont="1" applyAlignment="1">
      <alignment horizontal="right"/>
    </xf>
    <xf numFmtId="14" fontId="13" fillId="0" borderId="0" xfId="0" applyNumberFormat="1" applyFont="1" applyAlignment="1">
      <alignment horizontal="left" vertical="top"/>
    </xf>
    <xf numFmtId="0" fontId="32" fillId="9" borderId="1" xfId="0" applyFont="1" applyFill="1" applyBorder="1" applyAlignment="1">
      <alignment horizontal="center" vertical="center" wrapText="1"/>
    </xf>
    <xf numFmtId="0" fontId="27" fillId="7" borderId="18" xfId="0" applyFont="1" applyFill="1" applyBorder="1" applyAlignment="1">
      <alignment vertical="center" wrapText="1"/>
    </xf>
  </cellXfs>
  <cellStyles count="2">
    <cellStyle name="Normal" xfId="0" builtinId="0"/>
    <cellStyle name="Virgulă 2 13" xfId="1" xr:uid="{007696EF-DC8D-4DC7-B244-8CA3947B5876}"/>
  </cellStyles>
  <dxfs count="0"/>
  <tableStyles count="0" defaultTableStyle="TableStyleMedium2" defaultPivotStyle="PivotStyleLight16"/>
  <colors>
    <mruColors>
      <color rgb="FF66CCFF"/>
      <color rgb="FFFF66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5D6B0-CED4-4353-B6B9-A8118B437BA3}">
  <dimension ref="A1:AB36"/>
  <sheetViews>
    <sheetView tabSelected="1" zoomScaleNormal="100" workbookViewId="0">
      <selection activeCell="N9" sqref="N9:N10"/>
    </sheetView>
  </sheetViews>
  <sheetFormatPr defaultRowHeight="14.25" x14ac:dyDescent="0.2"/>
  <cols>
    <col min="1" max="1" width="8.28515625" style="5" customWidth="1"/>
    <col min="2" max="2" width="19.85546875" style="5" customWidth="1"/>
    <col min="3" max="3" width="11.85546875" style="5" customWidth="1"/>
    <col min="4" max="4" width="9.140625" style="5"/>
    <col min="5" max="5" width="9.5703125" style="5" bestFit="1" customWidth="1"/>
    <col min="6" max="7" width="9.140625" style="5"/>
    <col min="8" max="8" width="8" style="5" customWidth="1"/>
    <col min="9" max="9" width="7.5703125" style="5" customWidth="1"/>
    <col min="10" max="11" width="9.140625" style="5"/>
    <col min="12" max="12" width="7.85546875" style="5" customWidth="1"/>
    <col min="13" max="13" width="6.42578125" style="5" customWidth="1"/>
    <col min="14" max="14" width="40.7109375" style="5" customWidth="1"/>
    <col min="15" max="15" width="9.140625" style="5"/>
    <col min="16" max="16" width="6.7109375" style="5" customWidth="1"/>
    <col min="17" max="17" width="12" style="5" customWidth="1"/>
    <col min="18" max="18" width="7" style="5" customWidth="1"/>
    <col min="19" max="19" width="10.85546875" style="5" customWidth="1"/>
    <col min="20" max="20" width="9.140625" style="5"/>
    <col min="21" max="21" width="7.42578125" style="5" customWidth="1"/>
    <col min="22" max="22" width="8.42578125" style="5" bestFit="1" customWidth="1"/>
    <col min="23" max="23" width="13" style="5" customWidth="1"/>
    <col min="24" max="24" width="13.28515625" style="5" customWidth="1"/>
    <col min="25" max="25" width="7.85546875" style="5" customWidth="1"/>
    <col min="26" max="26" width="9.140625" style="5"/>
    <col min="27" max="27" width="12.28515625" style="5" customWidth="1"/>
    <col min="28" max="28" width="13.5703125" style="5" customWidth="1"/>
    <col min="29" max="16384" width="9.140625" style="5"/>
  </cols>
  <sheetData>
    <row r="1" spans="1:28" ht="24.75" customHeight="1" x14ac:dyDescent="0.2">
      <c r="D1" s="4" t="s">
        <v>30</v>
      </c>
    </row>
    <row r="2" spans="1:28" ht="23.25" x14ac:dyDescent="0.35">
      <c r="E2" s="12" t="s">
        <v>31</v>
      </c>
      <c r="F2" s="12"/>
      <c r="G2" s="13"/>
      <c r="H2" s="12">
        <f ca="1">DAY(J2-1)</f>
        <v>15</v>
      </c>
      <c r="I2" s="3" t="s">
        <v>72</v>
      </c>
      <c r="J2" s="93">
        <f ca="1">TODAY()</f>
        <v>44485</v>
      </c>
      <c r="K2" s="93"/>
      <c r="L2" s="95" t="s">
        <v>91</v>
      </c>
      <c r="M2" s="95"/>
      <c r="N2" s="95"/>
    </row>
    <row r="3" spans="1:28" ht="15" thickBot="1" x14ac:dyDescent="0.25"/>
    <row r="4" spans="1:28" ht="39.75" thickTop="1" thickBot="1" x14ac:dyDescent="0.25">
      <c r="A4" s="20" t="s">
        <v>0</v>
      </c>
      <c r="B4" s="21" t="s">
        <v>1</v>
      </c>
      <c r="C4" s="22" t="s">
        <v>2</v>
      </c>
      <c r="D4" s="30" t="s">
        <v>50</v>
      </c>
      <c r="E4" s="31" t="s">
        <v>51</v>
      </c>
      <c r="F4" s="31" t="s">
        <v>53</v>
      </c>
      <c r="G4" s="31" t="s">
        <v>54</v>
      </c>
      <c r="H4" s="23" t="s">
        <v>55</v>
      </c>
      <c r="I4" s="23" t="s">
        <v>56</v>
      </c>
      <c r="J4" s="23" t="s">
        <v>57</v>
      </c>
      <c r="K4" s="23" t="s">
        <v>58</v>
      </c>
      <c r="L4" s="23" t="s">
        <v>73</v>
      </c>
      <c r="M4" s="24" t="s">
        <v>52</v>
      </c>
      <c r="N4" s="25" t="s">
        <v>59</v>
      </c>
      <c r="Q4" s="85" t="s">
        <v>92</v>
      </c>
      <c r="S4" s="96" t="s">
        <v>76</v>
      </c>
      <c r="T4" s="96"/>
      <c r="V4" s="86" t="s">
        <v>75</v>
      </c>
      <c r="W4" s="87" t="s">
        <v>74</v>
      </c>
      <c r="X4" s="87" t="s">
        <v>82</v>
      </c>
      <c r="Z4" s="88" t="s">
        <v>84</v>
      </c>
      <c r="AA4" s="89" t="s">
        <v>85</v>
      </c>
      <c r="AB4" s="89" t="s">
        <v>86</v>
      </c>
    </row>
    <row r="5" spans="1:28" ht="15.75" thickTop="1" x14ac:dyDescent="0.2">
      <c r="A5" s="14" t="s">
        <v>32</v>
      </c>
      <c r="B5" s="15" t="s">
        <v>3</v>
      </c>
      <c r="C5" s="28" t="s">
        <v>4</v>
      </c>
      <c r="D5" s="32">
        <v>572.13</v>
      </c>
      <c r="E5" s="33">
        <v>3.3479999999999999</v>
      </c>
      <c r="F5" s="33">
        <v>1.6482000000000001</v>
      </c>
      <c r="G5" s="32">
        <v>0.99</v>
      </c>
      <c r="H5" s="47"/>
      <c r="I5" s="34">
        <v>0.84</v>
      </c>
      <c r="J5" s="35">
        <v>1.4999999999999999E-2</v>
      </c>
      <c r="K5" s="34"/>
      <c r="L5" s="36">
        <v>4.8</v>
      </c>
      <c r="M5" s="42">
        <f t="shared" ref="M5:M22" si="0">(E5*100/Q5)</f>
        <v>53.568000000000005</v>
      </c>
      <c r="N5" s="97" t="s">
        <v>95</v>
      </c>
      <c r="Q5" s="73">
        <v>6.25</v>
      </c>
      <c r="S5" s="76" t="s">
        <v>77</v>
      </c>
      <c r="T5" s="77"/>
      <c r="V5" s="83">
        <v>576.79999999999995</v>
      </c>
      <c r="W5" s="71" t="str">
        <f>IF(D5&gt;=V5, "Atentie!", "-")</f>
        <v>-</v>
      </c>
      <c r="X5" s="83">
        <f t="shared" ref="X5:X22" si="1">D5-V5</f>
        <v>-4.6699999999999591</v>
      </c>
      <c r="Z5" s="83">
        <v>577.5</v>
      </c>
      <c r="AA5" s="72" t="str">
        <f>IF(D5&gt;=Z5, "Atentie!", "-")</f>
        <v>-</v>
      </c>
      <c r="AB5" s="83">
        <f t="shared" ref="AB5:AB22" si="2">H5-Z5</f>
        <v>-577.5</v>
      </c>
    </row>
    <row r="6" spans="1:28" ht="24.75" customHeight="1" x14ac:dyDescent="0.2">
      <c r="A6" s="16" t="s">
        <v>33</v>
      </c>
      <c r="B6" s="1" t="s">
        <v>5</v>
      </c>
      <c r="C6" s="29" t="s">
        <v>6</v>
      </c>
      <c r="D6" s="48">
        <v>621.35</v>
      </c>
      <c r="E6" s="38">
        <v>14.8637</v>
      </c>
      <c r="F6" s="38">
        <v>1.4</v>
      </c>
      <c r="G6" s="37">
        <v>2.0099999999999998</v>
      </c>
      <c r="H6" s="49"/>
      <c r="I6" s="39"/>
      <c r="J6" s="39"/>
      <c r="K6" s="39"/>
      <c r="L6" s="43">
        <v>0.3</v>
      </c>
      <c r="M6" s="42">
        <f t="shared" si="0"/>
        <v>94.468666581924481</v>
      </c>
      <c r="N6" s="50" t="s">
        <v>94</v>
      </c>
      <c r="Q6" s="74">
        <v>15.734</v>
      </c>
      <c r="S6" s="78" t="s">
        <v>78</v>
      </c>
      <c r="T6" s="79"/>
      <c r="V6" s="84">
        <v>623</v>
      </c>
      <c r="W6" s="45" t="str">
        <f t="shared" ref="W6:W22" si="3">IF(D6&gt;=V6, "Atentie!", "-")</f>
        <v>-</v>
      </c>
      <c r="X6" s="84">
        <f t="shared" si="1"/>
        <v>-1.6499999999999773</v>
      </c>
      <c r="Z6" s="84">
        <v>632.75</v>
      </c>
      <c r="AA6" s="46" t="str">
        <f t="shared" ref="AA6:AA22" si="4">IF(D6&gt;=Z6, "Atentie!", "-")</f>
        <v>-</v>
      </c>
      <c r="AB6" s="84">
        <f t="shared" si="2"/>
        <v>-632.75</v>
      </c>
    </row>
    <row r="7" spans="1:28" ht="15" x14ac:dyDescent="0.2">
      <c r="A7" s="16" t="s">
        <v>34</v>
      </c>
      <c r="B7" s="1" t="s">
        <v>7</v>
      </c>
      <c r="C7" s="29" t="s">
        <v>7</v>
      </c>
      <c r="D7" s="37">
        <v>317.02999999999997</v>
      </c>
      <c r="E7" s="38">
        <v>1.6120000000000001</v>
      </c>
      <c r="F7" s="38">
        <v>2.8000000000000001E-2</v>
      </c>
      <c r="G7" s="37"/>
      <c r="H7" s="49"/>
      <c r="I7" s="41">
        <v>0.01</v>
      </c>
      <c r="J7" s="41">
        <v>1.7999999999999999E-2</v>
      </c>
      <c r="K7" s="39"/>
      <c r="L7" s="43">
        <v>1.1000000000000001</v>
      </c>
      <c r="M7" s="42">
        <f t="shared" si="0"/>
        <v>32.467270896273924</v>
      </c>
      <c r="N7" s="27" t="s">
        <v>89</v>
      </c>
      <c r="Q7" s="74">
        <v>4.9649999999999999</v>
      </c>
      <c r="S7" s="78" t="s">
        <v>79</v>
      </c>
      <c r="T7" s="80"/>
      <c r="V7" s="84">
        <v>323.5</v>
      </c>
      <c r="W7" s="45" t="str">
        <f t="shared" si="3"/>
        <v>-</v>
      </c>
      <c r="X7" s="84">
        <f t="shared" si="1"/>
        <v>-6.4700000000000273</v>
      </c>
      <c r="Z7" s="84">
        <v>327</v>
      </c>
      <c r="AA7" s="46" t="str">
        <f t="shared" si="4"/>
        <v>-</v>
      </c>
      <c r="AB7" s="84">
        <f t="shared" si="2"/>
        <v>-327</v>
      </c>
    </row>
    <row r="8" spans="1:28" ht="15" x14ac:dyDescent="0.2">
      <c r="A8" s="16" t="s">
        <v>35</v>
      </c>
      <c r="B8" s="1" t="s">
        <v>8</v>
      </c>
      <c r="C8" s="29" t="s">
        <v>9</v>
      </c>
      <c r="D8" s="37">
        <v>364.21</v>
      </c>
      <c r="E8" s="38">
        <v>11.354200000000001</v>
      </c>
      <c r="F8" s="38">
        <v>-2.5000000000000001E-2</v>
      </c>
      <c r="G8" s="37"/>
      <c r="H8" s="49"/>
      <c r="I8" s="41">
        <v>0.14399999999999999</v>
      </c>
      <c r="J8" s="39"/>
      <c r="K8" s="41">
        <v>0.01</v>
      </c>
      <c r="L8" s="51">
        <v>0</v>
      </c>
      <c r="M8" s="42">
        <f t="shared" si="0"/>
        <v>80.389408099688481</v>
      </c>
      <c r="N8" s="27" t="s">
        <v>93</v>
      </c>
      <c r="Q8" s="74">
        <v>14.124000000000001</v>
      </c>
      <c r="S8" s="78" t="s">
        <v>80</v>
      </c>
      <c r="T8" s="81"/>
      <c r="V8" s="84">
        <v>367</v>
      </c>
      <c r="W8" s="45" t="str">
        <f t="shared" si="3"/>
        <v>-</v>
      </c>
      <c r="X8" s="84">
        <f t="shared" si="1"/>
        <v>-2.7900000000000205</v>
      </c>
      <c r="Z8" s="84">
        <v>370</v>
      </c>
      <c r="AA8" s="46" t="str">
        <f t="shared" si="4"/>
        <v>-</v>
      </c>
      <c r="AB8" s="84">
        <f t="shared" si="2"/>
        <v>-370</v>
      </c>
    </row>
    <row r="9" spans="1:28" ht="15" x14ac:dyDescent="0.2">
      <c r="A9" s="16" t="s">
        <v>36</v>
      </c>
      <c r="B9" s="1" t="s">
        <v>10</v>
      </c>
      <c r="C9" s="29" t="s">
        <v>11</v>
      </c>
      <c r="D9" s="37">
        <v>1248.17</v>
      </c>
      <c r="E9" s="38">
        <v>101.27200000000001</v>
      </c>
      <c r="F9" s="38">
        <v>1.6069</v>
      </c>
      <c r="G9" s="37">
        <v>9.35</v>
      </c>
      <c r="H9" s="49"/>
      <c r="I9" s="39"/>
      <c r="J9" s="39"/>
      <c r="K9" s="42"/>
      <c r="L9" s="51">
        <v>0.4</v>
      </c>
      <c r="M9" s="42">
        <f t="shared" si="0"/>
        <v>79.950106182254544</v>
      </c>
      <c r="N9" s="26" t="s">
        <v>87</v>
      </c>
      <c r="Q9" s="74">
        <v>126.669</v>
      </c>
      <c r="S9" s="78" t="s">
        <v>81</v>
      </c>
      <c r="T9" s="82"/>
      <c r="V9" s="84">
        <v>1255</v>
      </c>
      <c r="W9" s="45" t="str">
        <f t="shared" si="3"/>
        <v>-</v>
      </c>
      <c r="X9" s="84">
        <f t="shared" si="1"/>
        <v>-6.8299999999999272</v>
      </c>
      <c r="Z9" s="84">
        <v>1255.5</v>
      </c>
      <c r="AA9" s="46" t="str">
        <f t="shared" si="4"/>
        <v>-</v>
      </c>
      <c r="AB9" s="84">
        <f t="shared" si="2"/>
        <v>-1255.5</v>
      </c>
    </row>
    <row r="10" spans="1:28" ht="15" x14ac:dyDescent="0.2">
      <c r="A10" s="16" t="s">
        <v>37</v>
      </c>
      <c r="B10" s="1" t="s">
        <v>12</v>
      </c>
      <c r="C10" s="29" t="s">
        <v>11</v>
      </c>
      <c r="D10" s="37">
        <v>774.16</v>
      </c>
      <c r="E10" s="38">
        <v>9.7379999999999995</v>
      </c>
      <c r="F10" s="38">
        <v>10.2963</v>
      </c>
      <c r="G10" s="37">
        <v>4</v>
      </c>
      <c r="H10" s="49"/>
      <c r="I10" s="39"/>
      <c r="J10" s="39"/>
      <c r="K10" s="42"/>
      <c r="L10" s="51">
        <v>2</v>
      </c>
      <c r="M10" s="42">
        <f t="shared" si="0"/>
        <v>47.871399075803758</v>
      </c>
      <c r="N10" s="26"/>
      <c r="Q10" s="74">
        <v>20.341999999999999</v>
      </c>
      <c r="V10" s="84">
        <v>790</v>
      </c>
      <c r="W10" s="45" t="str">
        <f t="shared" si="3"/>
        <v>-</v>
      </c>
      <c r="X10" s="84">
        <f t="shared" si="1"/>
        <v>-15.840000000000032</v>
      </c>
      <c r="Z10" s="84">
        <v>793.45</v>
      </c>
      <c r="AA10" s="46" t="str">
        <f t="shared" si="4"/>
        <v>-</v>
      </c>
      <c r="AB10" s="84">
        <f t="shared" si="2"/>
        <v>-793.45</v>
      </c>
    </row>
    <row r="11" spans="1:28" ht="30" x14ac:dyDescent="0.2">
      <c r="A11" s="16" t="s">
        <v>38</v>
      </c>
      <c r="B11" s="1" t="s">
        <v>83</v>
      </c>
      <c r="C11" s="29" t="s">
        <v>11</v>
      </c>
      <c r="D11" s="37">
        <v>404.26</v>
      </c>
      <c r="E11" s="38">
        <v>1.5329999999999999</v>
      </c>
      <c r="F11" s="38">
        <v>4.6375999999999999</v>
      </c>
      <c r="G11" s="37">
        <v>3.67</v>
      </c>
      <c r="H11" s="49"/>
      <c r="I11" s="39"/>
      <c r="J11" s="39">
        <v>1.5</v>
      </c>
      <c r="K11" s="42"/>
      <c r="L11" s="51">
        <v>2.2000000000000002</v>
      </c>
      <c r="M11" s="42">
        <f t="shared" si="0"/>
        <v>55.932574430823109</v>
      </c>
      <c r="N11" s="26"/>
      <c r="Q11" s="74">
        <v>2.7408000000000001</v>
      </c>
      <c r="V11" s="84">
        <v>409</v>
      </c>
      <c r="W11" s="45" t="str">
        <f t="shared" si="3"/>
        <v>-</v>
      </c>
      <c r="X11" s="84">
        <f t="shared" si="1"/>
        <v>-4.7400000000000091</v>
      </c>
      <c r="Z11" s="84">
        <v>409.85</v>
      </c>
      <c r="AA11" s="46" t="str">
        <f t="shared" si="4"/>
        <v>-</v>
      </c>
      <c r="AB11" s="84">
        <f t="shared" si="2"/>
        <v>-409.85</v>
      </c>
    </row>
    <row r="12" spans="1:28" ht="15" x14ac:dyDescent="0.2">
      <c r="A12" s="16" t="s">
        <v>39</v>
      </c>
      <c r="B12" s="1" t="s">
        <v>13</v>
      </c>
      <c r="C12" s="29" t="s">
        <v>11</v>
      </c>
      <c r="D12" s="37">
        <v>293.57</v>
      </c>
      <c r="E12" s="38">
        <v>0.84799999999999998</v>
      </c>
      <c r="F12" s="38">
        <v>4.8806000000000003</v>
      </c>
      <c r="G12" s="38">
        <v>0.92</v>
      </c>
      <c r="H12" s="90">
        <v>0.2</v>
      </c>
      <c r="I12" s="39"/>
      <c r="J12" s="41">
        <v>0.3</v>
      </c>
      <c r="K12" s="42"/>
      <c r="L12" s="40">
        <v>0.6</v>
      </c>
      <c r="M12" s="42">
        <f t="shared" si="0"/>
        <v>89.782953943885644</v>
      </c>
      <c r="N12" s="26"/>
      <c r="Q12" s="74">
        <v>0.94450000000000001</v>
      </c>
      <c r="V12" s="84">
        <v>294</v>
      </c>
      <c r="W12" s="45" t="str">
        <f t="shared" si="3"/>
        <v>-</v>
      </c>
      <c r="X12" s="84">
        <f t="shared" si="1"/>
        <v>-0.43000000000000682</v>
      </c>
      <c r="Z12" s="84">
        <v>294</v>
      </c>
      <c r="AA12" s="46" t="str">
        <f t="shared" si="4"/>
        <v>-</v>
      </c>
      <c r="AB12" s="84">
        <f t="shared" si="2"/>
        <v>-293.8</v>
      </c>
    </row>
    <row r="13" spans="1:28" ht="15" x14ac:dyDescent="0.2">
      <c r="A13" s="16" t="s">
        <v>40</v>
      </c>
      <c r="B13" s="1" t="s">
        <v>14</v>
      </c>
      <c r="C13" s="29" t="s">
        <v>15</v>
      </c>
      <c r="D13" s="52">
        <v>1005.14</v>
      </c>
      <c r="E13" s="38">
        <v>0.622</v>
      </c>
      <c r="F13" s="38">
        <v>0.89349999999999996</v>
      </c>
      <c r="G13" s="37"/>
      <c r="H13" s="49"/>
      <c r="I13" s="41">
        <v>0.5</v>
      </c>
      <c r="J13" s="39"/>
      <c r="K13" s="42"/>
      <c r="L13" s="51">
        <v>0.5</v>
      </c>
      <c r="M13" s="42">
        <f t="shared" si="0"/>
        <v>83.782327586206904</v>
      </c>
      <c r="N13" s="53"/>
      <c r="Q13" s="74">
        <v>0.74239999999999995</v>
      </c>
      <c r="V13" s="84">
        <v>1007</v>
      </c>
      <c r="W13" s="45" t="str">
        <f t="shared" si="3"/>
        <v>-</v>
      </c>
      <c r="X13" s="84">
        <f t="shared" si="1"/>
        <v>-1.8600000000000136</v>
      </c>
      <c r="Z13" s="84">
        <v>1007.5</v>
      </c>
      <c r="AA13" s="46" t="str">
        <f t="shared" si="4"/>
        <v>-</v>
      </c>
      <c r="AB13" s="84">
        <f t="shared" si="2"/>
        <v>-1007.5</v>
      </c>
    </row>
    <row r="14" spans="1:28" ht="15" x14ac:dyDescent="0.2">
      <c r="A14" s="16" t="s">
        <v>41</v>
      </c>
      <c r="B14" s="1" t="s">
        <v>16</v>
      </c>
      <c r="C14" s="29" t="s">
        <v>17</v>
      </c>
      <c r="D14" s="37">
        <v>1065.6300000000001</v>
      </c>
      <c r="E14" s="38">
        <v>168.899</v>
      </c>
      <c r="F14" s="38">
        <v>3.6240999999999999</v>
      </c>
      <c r="G14" s="37">
        <v>13.3</v>
      </c>
      <c r="H14" s="49"/>
      <c r="I14" s="39"/>
      <c r="J14" s="39"/>
      <c r="K14" s="42"/>
      <c r="L14" s="54"/>
      <c r="M14" s="42">
        <f t="shared" si="0"/>
        <v>87.04967375506375</v>
      </c>
      <c r="N14" s="53"/>
      <c r="Q14" s="75">
        <v>194.02600000000001</v>
      </c>
      <c r="V14" s="84">
        <v>1072.5</v>
      </c>
      <c r="W14" s="45" t="str">
        <f t="shared" si="3"/>
        <v>-</v>
      </c>
      <c r="X14" s="84">
        <f t="shared" si="1"/>
        <v>-6.8699999999998909</v>
      </c>
      <c r="Z14" s="84">
        <v>1074.75</v>
      </c>
      <c r="AA14" s="46" t="str">
        <f t="shared" si="4"/>
        <v>-</v>
      </c>
      <c r="AB14" s="84">
        <f t="shared" si="2"/>
        <v>-1074.75</v>
      </c>
    </row>
    <row r="15" spans="1:28" ht="15" x14ac:dyDescent="0.2">
      <c r="A15" s="16" t="s">
        <v>42</v>
      </c>
      <c r="B15" s="1" t="s">
        <v>18</v>
      </c>
      <c r="C15" s="29" t="s">
        <v>17</v>
      </c>
      <c r="D15" s="37">
        <v>461.22</v>
      </c>
      <c r="E15" s="38">
        <v>6.1769999999999996</v>
      </c>
      <c r="F15" s="38">
        <v>14.3241</v>
      </c>
      <c r="G15" s="37">
        <v>13.3</v>
      </c>
      <c r="H15" s="49"/>
      <c r="I15" s="39"/>
      <c r="J15" s="39"/>
      <c r="K15" s="42">
        <v>700</v>
      </c>
      <c r="L15" s="51"/>
      <c r="M15" s="42">
        <f>(E15*100/Q15)</f>
        <v>82.746148693904885</v>
      </c>
      <c r="N15" s="53"/>
      <c r="Q15" s="74">
        <v>7.4649999999999999</v>
      </c>
      <c r="V15" s="84">
        <v>465</v>
      </c>
      <c r="W15" s="45" t="str">
        <f t="shared" si="3"/>
        <v>-</v>
      </c>
      <c r="X15" s="84">
        <f t="shared" si="1"/>
        <v>-3.7799999999999727</v>
      </c>
      <c r="Z15" s="84">
        <v>465</v>
      </c>
      <c r="AA15" s="46" t="str">
        <f t="shared" si="4"/>
        <v>-</v>
      </c>
      <c r="AB15" s="84">
        <f t="shared" si="2"/>
        <v>-465</v>
      </c>
    </row>
    <row r="16" spans="1:28" ht="15" x14ac:dyDescent="0.2">
      <c r="A16" s="16" t="s">
        <v>43</v>
      </c>
      <c r="B16" s="1" t="s">
        <v>19</v>
      </c>
      <c r="C16" s="29" t="s">
        <v>17</v>
      </c>
      <c r="D16" s="37">
        <v>387.39</v>
      </c>
      <c r="E16" s="38">
        <v>6.2460000000000004</v>
      </c>
      <c r="F16" s="38">
        <v>13.9148</v>
      </c>
      <c r="G16" s="37">
        <v>15.9</v>
      </c>
      <c r="H16" s="49"/>
      <c r="I16" s="39"/>
      <c r="J16" s="39"/>
      <c r="K16" s="55">
        <v>700</v>
      </c>
      <c r="L16" s="51"/>
      <c r="M16" s="42">
        <f t="shared" si="0"/>
        <v>87.210276459089641</v>
      </c>
      <c r="N16" s="27"/>
      <c r="Q16" s="74">
        <v>7.1619999999999999</v>
      </c>
      <c r="V16" s="84">
        <v>390</v>
      </c>
      <c r="W16" s="45" t="str">
        <f t="shared" si="3"/>
        <v>-</v>
      </c>
      <c r="X16" s="84">
        <f t="shared" si="1"/>
        <v>-2.6100000000000136</v>
      </c>
      <c r="Z16" s="84">
        <v>390</v>
      </c>
      <c r="AA16" s="46" t="str">
        <f t="shared" si="4"/>
        <v>-</v>
      </c>
      <c r="AB16" s="84">
        <f t="shared" si="2"/>
        <v>-390</v>
      </c>
    </row>
    <row r="17" spans="1:28" ht="15" x14ac:dyDescent="0.2">
      <c r="A17" s="16" t="s">
        <v>44</v>
      </c>
      <c r="B17" s="1" t="s">
        <v>20</v>
      </c>
      <c r="C17" s="29" t="s">
        <v>17</v>
      </c>
      <c r="D17" s="37">
        <v>326.07</v>
      </c>
      <c r="E17" s="38">
        <v>7.9480000000000004</v>
      </c>
      <c r="F17" s="38">
        <v>16.600000000000001</v>
      </c>
      <c r="G17" s="37">
        <v>15.6</v>
      </c>
      <c r="H17" s="49"/>
      <c r="I17" s="39"/>
      <c r="J17" s="41">
        <v>0.5</v>
      </c>
      <c r="K17" s="68">
        <v>500</v>
      </c>
      <c r="L17" s="51"/>
      <c r="M17" s="42">
        <f t="shared" si="0"/>
        <v>83.883905013192617</v>
      </c>
      <c r="N17" s="27" t="s">
        <v>88</v>
      </c>
      <c r="Q17" s="74">
        <v>9.4749999999999996</v>
      </c>
      <c r="V17" s="84">
        <v>327.5</v>
      </c>
      <c r="W17" s="45" t="str">
        <f t="shared" si="3"/>
        <v>-</v>
      </c>
      <c r="X17" s="84">
        <f t="shared" si="1"/>
        <v>-1.4300000000000068</v>
      </c>
      <c r="Z17" s="84">
        <v>327.5</v>
      </c>
      <c r="AA17" s="46" t="str">
        <f t="shared" si="4"/>
        <v>-</v>
      </c>
      <c r="AB17" s="84">
        <f t="shared" si="2"/>
        <v>-327.5</v>
      </c>
    </row>
    <row r="18" spans="1:28" ht="15" x14ac:dyDescent="0.2">
      <c r="A18" s="16" t="s">
        <v>45</v>
      </c>
      <c r="B18" s="1" t="s">
        <v>21</v>
      </c>
      <c r="C18" s="29" t="s">
        <v>22</v>
      </c>
      <c r="D18" s="37">
        <v>290.36</v>
      </c>
      <c r="E18" s="38">
        <v>19.732600000000001</v>
      </c>
      <c r="F18" s="38">
        <v>1.5681</v>
      </c>
      <c r="G18" s="37">
        <v>2.48</v>
      </c>
      <c r="H18" s="49"/>
      <c r="I18" s="41">
        <v>0.08</v>
      </c>
      <c r="J18" s="41">
        <v>0.5</v>
      </c>
      <c r="K18" s="42"/>
      <c r="L18" s="51">
        <v>4.5</v>
      </c>
      <c r="M18" s="42">
        <f t="shared" si="0"/>
        <v>78.289366665740928</v>
      </c>
      <c r="N18" s="27" t="s">
        <v>96</v>
      </c>
      <c r="Q18" s="74">
        <v>25.204699999999999</v>
      </c>
      <c r="V18" s="84">
        <v>293.5</v>
      </c>
      <c r="W18" s="45" t="str">
        <f t="shared" si="3"/>
        <v>-</v>
      </c>
      <c r="X18" s="84">
        <f t="shared" si="1"/>
        <v>-3.1399999999999864</v>
      </c>
      <c r="Z18" s="84">
        <v>295</v>
      </c>
      <c r="AA18" s="46" t="str">
        <f t="shared" si="4"/>
        <v>-</v>
      </c>
      <c r="AB18" s="84">
        <f t="shared" si="2"/>
        <v>-295</v>
      </c>
    </row>
    <row r="19" spans="1:28" ht="15" x14ac:dyDescent="0.2">
      <c r="A19" s="16" t="s">
        <v>46</v>
      </c>
      <c r="B19" s="1" t="s">
        <v>23</v>
      </c>
      <c r="C19" s="29" t="s">
        <v>24</v>
      </c>
      <c r="D19" s="37">
        <v>293.85000000000002</v>
      </c>
      <c r="E19" s="38">
        <v>5.0940000000000003</v>
      </c>
      <c r="F19" s="38">
        <v>17.751899999999999</v>
      </c>
      <c r="G19" s="37">
        <v>13.9</v>
      </c>
      <c r="H19" s="49"/>
      <c r="I19" s="39">
        <v>2</v>
      </c>
      <c r="J19" s="39"/>
      <c r="K19" s="42"/>
      <c r="L19" s="54"/>
      <c r="M19" s="42">
        <f t="shared" si="0"/>
        <v>83.920922570016472</v>
      </c>
      <c r="N19" s="92"/>
      <c r="Q19" s="74">
        <v>6.07</v>
      </c>
      <c r="V19" s="84">
        <v>295</v>
      </c>
      <c r="W19" s="45" t="str">
        <f t="shared" si="3"/>
        <v>-</v>
      </c>
      <c r="X19" s="84">
        <f t="shared" si="1"/>
        <v>-1.1499999999999773</v>
      </c>
      <c r="Z19" s="84">
        <v>295</v>
      </c>
      <c r="AA19" s="46" t="str">
        <f t="shared" si="4"/>
        <v>-</v>
      </c>
      <c r="AB19" s="84">
        <f t="shared" si="2"/>
        <v>-295</v>
      </c>
    </row>
    <row r="20" spans="1:28" ht="24" x14ac:dyDescent="0.2">
      <c r="A20" s="16" t="s">
        <v>47</v>
      </c>
      <c r="B20" s="2" t="s">
        <v>49</v>
      </c>
      <c r="C20" s="29" t="s">
        <v>25</v>
      </c>
      <c r="D20" s="56">
        <v>346.99</v>
      </c>
      <c r="E20" s="57">
        <v>0.44900000000000001</v>
      </c>
      <c r="F20" s="38"/>
      <c r="G20" s="37"/>
      <c r="H20" s="49"/>
      <c r="I20" s="39"/>
      <c r="J20" s="39"/>
      <c r="K20" s="42"/>
      <c r="L20" s="40"/>
      <c r="M20" s="58">
        <f t="shared" si="0"/>
        <v>99.777777777777771</v>
      </c>
      <c r="N20" s="27" t="s">
        <v>89</v>
      </c>
      <c r="Q20" s="74">
        <v>0.45</v>
      </c>
      <c r="V20" s="84">
        <v>352.5</v>
      </c>
      <c r="W20" s="45" t="str">
        <f t="shared" si="3"/>
        <v>-</v>
      </c>
      <c r="X20" s="84">
        <f t="shared" si="1"/>
        <v>-5.5099999999999909</v>
      </c>
      <c r="Z20" s="84">
        <v>354.5</v>
      </c>
      <c r="AA20" s="46" t="str">
        <f t="shared" si="4"/>
        <v>-</v>
      </c>
      <c r="AB20" s="84">
        <f t="shared" si="2"/>
        <v>-354.5</v>
      </c>
    </row>
    <row r="21" spans="1:28" ht="24" x14ac:dyDescent="0.2">
      <c r="A21" s="16" t="s">
        <v>48</v>
      </c>
      <c r="B21" s="1" t="s">
        <v>26</v>
      </c>
      <c r="C21" s="29" t="s">
        <v>27</v>
      </c>
      <c r="D21" s="59">
        <v>516.98</v>
      </c>
      <c r="E21" s="60">
        <v>0.29699999999999999</v>
      </c>
      <c r="F21" s="70"/>
      <c r="G21" s="61"/>
      <c r="H21" s="43"/>
      <c r="I21" s="62"/>
      <c r="J21" s="62"/>
      <c r="K21" s="55"/>
      <c r="L21" s="43">
        <v>2.2999999999999998</v>
      </c>
      <c r="M21" s="58">
        <f t="shared" si="0"/>
        <v>111.23595505617976</v>
      </c>
      <c r="N21" s="27" t="s">
        <v>89</v>
      </c>
      <c r="Q21" s="74">
        <v>0.26700000000000002</v>
      </c>
      <c r="V21" s="84">
        <v>520.70000000000005</v>
      </c>
      <c r="W21" s="45" t="str">
        <f t="shared" si="3"/>
        <v>-</v>
      </c>
      <c r="X21" s="84">
        <f t="shared" si="1"/>
        <v>-3.7200000000000273</v>
      </c>
      <c r="Z21" s="84">
        <v>522.70000000000005</v>
      </c>
      <c r="AA21" s="46" t="str">
        <f t="shared" si="4"/>
        <v>-</v>
      </c>
      <c r="AB21" s="84">
        <f t="shared" si="2"/>
        <v>-522.70000000000005</v>
      </c>
    </row>
    <row r="22" spans="1:28" ht="15.75" thickBot="1" x14ac:dyDescent="0.25">
      <c r="A22" s="17"/>
      <c r="B22" s="18" t="s">
        <v>28</v>
      </c>
      <c r="C22" s="19" t="s">
        <v>29</v>
      </c>
      <c r="D22" s="63">
        <v>534.17999999999995</v>
      </c>
      <c r="E22" s="64">
        <v>0.222</v>
      </c>
      <c r="F22" s="64"/>
      <c r="G22" s="63"/>
      <c r="H22" s="65"/>
      <c r="I22" s="66"/>
      <c r="J22" s="66"/>
      <c r="K22" s="67"/>
      <c r="L22" s="65"/>
      <c r="M22" s="44">
        <f t="shared" si="0"/>
        <v>88.8</v>
      </c>
      <c r="N22" s="91" t="s">
        <v>97</v>
      </c>
      <c r="Q22" s="74">
        <v>0.25</v>
      </c>
      <c r="V22" s="84">
        <v>536.41999999999996</v>
      </c>
      <c r="W22" s="45" t="str">
        <f t="shared" si="3"/>
        <v>-</v>
      </c>
      <c r="X22" s="84">
        <f t="shared" si="1"/>
        <v>-2.2400000000000091</v>
      </c>
      <c r="Z22" s="84">
        <v>540.22</v>
      </c>
      <c r="AA22" s="46" t="str">
        <f t="shared" si="4"/>
        <v>-</v>
      </c>
      <c r="AB22" s="84">
        <f t="shared" si="2"/>
        <v>-540.22</v>
      </c>
    </row>
    <row r="23" spans="1:28" ht="15" thickTop="1" x14ac:dyDescent="0.2"/>
    <row r="24" spans="1:28" x14ac:dyDescent="0.2">
      <c r="L24" s="94" t="s">
        <v>90</v>
      </c>
      <c r="M24" s="94"/>
      <c r="N24" s="69" t="s">
        <v>98</v>
      </c>
    </row>
    <row r="25" spans="1:28" ht="12" customHeight="1" x14ac:dyDescent="0.2">
      <c r="A25" s="8" t="s">
        <v>60</v>
      </c>
      <c r="N25" s="6"/>
    </row>
    <row r="26" spans="1:28" ht="12" customHeight="1" x14ac:dyDescent="0.2">
      <c r="A26" s="9" t="s">
        <v>61</v>
      </c>
      <c r="B26" s="7"/>
    </row>
    <row r="27" spans="1:28" ht="12" customHeight="1" x14ac:dyDescent="0.2">
      <c r="A27" s="9" t="s">
        <v>62</v>
      </c>
      <c r="B27" s="7"/>
    </row>
    <row r="28" spans="1:28" ht="12" customHeight="1" x14ac:dyDescent="0.2">
      <c r="A28" s="9" t="s">
        <v>63</v>
      </c>
      <c r="B28" s="7"/>
    </row>
    <row r="29" spans="1:28" ht="12" customHeight="1" x14ac:dyDescent="0.2">
      <c r="A29" s="9" t="s">
        <v>64</v>
      </c>
      <c r="B29" s="7"/>
      <c r="C29" s="7"/>
    </row>
    <row r="30" spans="1:28" ht="12" customHeight="1" x14ac:dyDescent="0.2">
      <c r="A30" s="9" t="s">
        <v>65</v>
      </c>
      <c r="B30" s="7"/>
      <c r="C30" s="7"/>
    </row>
    <row r="31" spans="1:28" ht="12" customHeight="1" x14ac:dyDescent="0.2">
      <c r="A31" s="9" t="s">
        <v>66</v>
      </c>
      <c r="B31" s="7"/>
    </row>
    <row r="32" spans="1:28" ht="12" customHeight="1" x14ac:dyDescent="0.2">
      <c r="A32" s="9" t="s">
        <v>67</v>
      </c>
      <c r="B32" s="7"/>
    </row>
    <row r="33" spans="1:2" ht="12" customHeight="1" x14ac:dyDescent="0.2">
      <c r="A33" s="9" t="s">
        <v>68</v>
      </c>
      <c r="B33" s="7"/>
    </row>
    <row r="34" spans="1:2" ht="12" customHeight="1" x14ac:dyDescent="0.2">
      <c r="A34" s="10" t="s">
        <v>69</v>
      </c>
      <c r="B34" s="7"/>
    </row>
    <row r="35" spans="1:2" ht="12" customHeight="1" x14ac:dyDescent="0.2">
      <c r="A35" s="10" t="s">
        <v>70</v>
      </c>
      <c r="B35" s="7"/>
    </row>
    <row r="36" spans="1:2" ht="12" customHeight="1" x14ac:dyDescent="0.2">
      <c r="A36" s="11" t="s">
        <v>71</v>
      </c>
      <c r="B36" s="7"/>
    </row>
  </sheetData>
  <mergeCells count="4">
    <mergeCell ref="J2:K2"/>
    <mergeCell ref="L24:M24"/>
    <mergeCell ref="L2:N2"/>
    <mergeCell ref="S4:T4"/>
  </mergeCells>
  <printOptions horizontalCentered="1" verticalCentered="1"/>
  <pageMargins left="3.937007874015748E-2" right="3.937007874015748E-2" top="0.35433070866141736" bottom="0.19685039370078741" header="0" footer="0"/>
  <pageSetup paperSize="9" orientation="landscape" verticalDpi="0" r:id="rId1"/>
  <ignoredErrors>
    <ignoredError sqref="A5:A21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Dispecer ABA Mures</dc:creator>
  <cp:lastModifiedBy>Dispecer ABA Mures</cp:lastModifiedBy>
  <cp:lastPrinted>2020-07-23T08:26:03Z</cp:lastPrinted>
  <dcterms:created xsi:type="dcterms:W3CDTF">2020-07-19T16:56:55Z</dcterms:created>
  <dcterms:modified xsi:type="dcterms:W3CDTF">2021-10-16T05:17:54Z</dcterms:modified>
</cp:coreProperties>
</file>