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9B83C98E-E20A-46DD-849F-3FCD1163818A}" xr6:coauthVersionLast="47" xr6:coauthVersionMax="47" xr10:uidLastSave="{00000000-0000-0000-0000-000000000000}"/>
  <bookViews>
    <workbookView xWindow="-120" yWindow="-12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<sst xmlns="http://schemas.openxmlformats.org/spreadsheetml/2006/main" count="108" uniqueCount="98">
  <si>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</si>
  <si>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</si>
  <si>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</si>
  <si>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</si>
  <si>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</si>
  <si>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</si>
  <si>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</si>
  <si>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</si>
  <si>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</si>
  <si>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</si>
  <si>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</si>
  <si>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</si>
  <si>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</si>
  <si>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</si>
  <si>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</si>
  <si>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</si>
  <si>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</si>
  <si>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</si>
  <si>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</si>
  <si>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</si>
  <si>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</si>
  <si>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</si>
  <si>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</si>
  <si>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</si>
  <si>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</si>
  <si>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</si>
  <si>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</si>
  <si>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</si>
  <si>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</si>
  <si>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</si>
  <si>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</si>
  <si>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</si>
  <si>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</si>
  <si>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</si>
  <si>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</si>
  <si>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</si>
  <si>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</si>
  <si>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</si>
  <si>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</si>
  <si>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</si>
  <si>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</si>
  <si>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</si>
  <si>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</si>
  <si>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</si>
  <si>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</si>
  <si>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</si>
  <si>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</si>
  <si>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</si>
  <si>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</si>
  <si>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</si>
  <si>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</si>
  <si>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</si>
  <si>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</si>
  <si>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</si>
  <si>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</si>
  <si>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</si>
  <si>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</si>
  <si>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</si>
  <si>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</si>
  <si>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</si>
  <si>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</si>
  <si>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</si>
  <si>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</si>
  <si>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</si>
  <si>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</si>
  <si>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</si>
  <si>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</si>
  <si>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</si>
  <si>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</si>
  <si>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</si>
  <si>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</si>
  <si>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</si>
  <si>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</si>
  <si>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</si>
  <si>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</si>
  <si>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</si>
  <si>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</si>
  <si>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</si>
  <si>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</si>
  <si>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</si>
  <si>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</si>
  <si>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</si>
  <si>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</si>
  <si>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</si>
  <si>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</si>
  <si>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</si>
  <si>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</si>
  <si>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</si>
  <si>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</si>
  <si>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</si>
  <si>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</si>
  <si>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</si>
  <si>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</si>
  <si>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t>Evoluție cotă/24 h = - 1 cm</t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</si>
  <si>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>la MHC, orele: 07.00, 10.00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- 3 cm</t>
    </r>
  </si>
  <si>
    <t>hidrolog Dana Hirian</t>
  </si>
  <si>
    <t xml:space="preserve">Evoluție cotă/24 h = -21 cm </t>
  </si>
  <si>
    <t>Evoluție cotă/24 h = - 11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</si>
</sst>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left" vertical="center" wrapText="1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>
      <selection activeCell="P16" sqref="P16"/>
    </sheetView>
  </sheetViews>
  <sheetFormatPr defaultRowHeight="14.25" x14ac:dyDescent="0.2"/>
  <cols>
    <col min="1" max="1" width="8.28515625" style="5" customWidth="1"/>
    <col min="2" max="2" width="20.140625" style="5" customWidth="1"/>
    <col min="3" max="3" width="11.85546875" style="5" customWidth="1"/>
    <col min="4" max="4" width="9.140625" style="5"/>
    <col min="5" max="5" width="9.5703125" style="5" bestFit="1" customWidth="1"/>
    <col min="6" max="7" width="9.140625" style="5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40.710937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f ca="1">DAY(J2-1)</f>
        <v>11</v>
      </c>
      <c r="I2" s="3" t="s">
        <v>72</v>
      </c>
      <c r="J2" s="94">
        <f ca="1">TODAY()</f>
        <v>44481</v>
      </c>
      <c r="K2" s="94"/>
      <c r="L2" s="96" t="s">
        <v>91</v>
      </c>
      <c r="M2" s="96"/>
      <c r="N2" s="96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6" t="s">
        <v>92</v>
      </c>
      <c r="S4" s="97" t="s">
        <v>76</v>
      </c>
      <c r="T4" s="97"/>
      <c r="V4" s="87" t="s">
        <v>75</v>
      </c>
      <c r="W4" s="88" t="s">
        <v>74</v>
      </c>
      <c r="X4" s="88" t="s">
        <v>82</v>
      </c>
      <c r="Z4" s="89" t="s">
        <v>84</v>
      </c>
      <c r="AA4" s="90" t="s">
        <v>85</v>
      </c>
      <c r="AB4" s="90" t="s">
        <v>86</v>
      </c>
    </row>
    <row r="5" spans="1:28" ht="15.75" thickTop="1" x14ac:dyDescent="0.2">
      <c r="A5" s="14" t="s">
        <v>32</v>
      </c>
      <c r="B5" s="15" t="s">
        <v>3</v>
      </c>
      <c r="C5" s="28" t="s">
        <v>4</v>
      </c>
      <c r="D5" s="32">
        <v>572.24</v>
      </c>
      <c r="E5" s="33">
        <v>3.411</v>
      </c>
      <c r="F5" s="33">
        <v>0.13070000000000001</v>
      </c>
      <c r="G5" s="33">
        <v>1.22</v>
      </c>
      <c r="H5" s="47"/>
      <c r="I5" s="34"/>
      <c r="J5" s="35">
        <v>1.4999999999999999E-2</v>
      </c>
      <c r="K5" s="34"/>
      <c r="L5" s="36">
        <v>3.7</v>
      </c>
      <c r="M5" s="42">
        <v>56</v>
      </c>
      <c r="N5" s="48" t="s">
        <v>96</v>
      </c>
      <c r="Q5" s="74">
        <v>6.25</v>
      </c>
      <c r="S5" s="77" t="s">
        <v>77</v>
      </c>
      <c r="T5" s="78"/>
      <c r="V5" s="84">
        <v>576.79999999999995</v>
      </c>
      <c r="W5" s="72" t="str">
        <f>IF(D5&gt;=V5, "Atentie!", "-")</f>
        <v>-</v>
      </c>
      <c r="X5" s="84">
        <f t="shared" ref="X5:X22" si="0">D5-V5</f>
        <v>-4.5599999999999454</v>
      </c>
      <c r="Z5" s="84">
        <v>577.5</v>
      </c>
      <c r="AA5" s="73" t="str">
        <f>IF(D5&gt;=Z5, "Atentie!", "-")</f>
        <v>-</v>
      </c>
      <c r="AB5" s="84">
        <f t="shared" ref="AB5:AB22" si="1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9">
        <v>621.46</v>
      </c>
      <c r="E6" s="38">
        <v>15.008900000000001</v>
      </c>
      <c r="F6" s="38">
        <v>1.1305000000000001</v>
      </c>
      <c r="G6" s="37">
        <v>1.59</v>
      </c>
      <c r="H6" s="50"/>
      <c r="I6" s="39"/>
      <c r="J6" s="39"/>
      <c r="K6" s="39"/>
      <c r="L6" s="43">
        <v>1.8</v>
      </c>
      <c r="M6" s="42">
        <f t="shared" ref="M5:M22" si="2">(E6*100/Q6)</f>
        <v>95.391508834371436</v>
      </c>
      <c r="N6" s="51" t="s">
        <v>94</v>
      </c>
      <c r="Q6" s="75">
        <v>15.734</v>
      </c>
      <c r="S6" s="79" t="s">
        <v>78</v>
      </c>
      <c r="T6" s="80"/>
      <c r="V6" s="85">
        <v>623</v>
      </c>
      <c r="W6" s="45" t="str">
        <f t="shared" ref="W6:W22" si="3">IF(D6&gt;=V6, "Atentie!", "-")</f>
        <v>-</v>
      </c>
      <c r="X6" s="85">
        <f t="shared" si="0"/>
        <v>-1.5399999999999636</v>
      </c>
      <c r="Z6" s="85">
        <v>632.75</v>
      </c>
      <c r="AA6" s="46" t="str">
        <f t="shared" ref="AA6:AA22" si="4">IF(D6&gt;=Z6, "Atentie!", "-")</f>
        <v>-</v>
      </c>
      <c r="AB6" s="85">
        <f t="shared" si="1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317.04000000000002</v>
      </c>
      <c r="E7" s="38">
        <v>1.6160000000000001</v>
      </c>
      <c r="F7" s="38">
        <v>1.83E-2</v>
      </c>
      <c r="G7" s="37">
        <v>0</v>
      </c>
      <c r="H7" s="50"/>
      <c r="I7" s="41">
        <v>0.01</v>
      </c>
      <c r="J7" s="41">
        <v>1.7999999999999999E-2</v>
      </c>
      <c r="K7" s="39"/>
      <c r="L7" s="43">
        <v>2.9</v>
      </c>
      <c r="M7" s="42">
        <f t="shared" si="2"/>
        <v>32.54783484390736</v>
      </c>
      <c r="N7" s="27" t="s">
        <v>93</v>
      </c>
      <c r="Q7" s="75">
        <v>4.9649999999999999</v>
      </c>
      <c r="S7" s="79" t="s">
        <v>79</v>
      </c>
      <c r="T7" s="81"/>
      <c r="V7" s="85">
        <v>323.5</v>
      </c>
      <c r="W7" s="45" t="str">
        <f t="shared" si="3"/>
        <v>-</v>
      </c>
      <c r="X7" s="85">
        <f t="shared" si="0"/>
        <v>-6.4599999999999795</v>
      </c>
      <c r="Z7" s="85">
        <v>327</v>
      </c>
      <c r="AA7" s="46" t="str">
        <f t="shared" si="4"/>
        <v>-</v>
      </c>
      <c r="AB7" s="85">
        <f t="shared" si="1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364.25</v>
      </c>
      <c r="E8" s="38">
        <v>11.4125</v>
      </c>
      <c r="F8" s="38">
        <v>0.14399999999999999</v>
      </c>
      <c r="G8" s="37">
        <v>0</v>
      </c>
      <c r="H8" s="50"/>
      <c r="I8" s="41">
        <v>0.14399999999999999</v>
      </c>
      <c r="J8" s="39"/>
      <c r="K8" s="41">
        <v>0.01</v>
      </c>
      <c r="L8" s="52">
        <v>1.5</v>
      </c>
      <c r="M8" s="42">
        <f t="shared" si="2"/>
        <v>80.802180685358252</v>
      </c>
      <c r="N8" s="27" t="s">
        <v>89</v>
      </c>
      <c r="Q8" s="75">
        <v>14.124000000000001</v>
      </c>
      <c r="S8" s="79" t="s">
        <v>80</v>
      </c>
      <c r="T8" s="82"/>
      <c r="V8" s="85">
        <v>367</v>
      </c>
      <c r="W8" s="45" t="str">
        <f t="shared" si="3"/>
        <v>-</v>
      </c>
      <c r="X8" s="85">
        <f t="shared" si="0"/>
        <v>-2.75</v>
      </c>
      <c r="Z8" s="85">
        <v>370</v>
      </c>
      <c r="AA8" s="46" t="str">
        <f t="shared" si="4"/>
        <v>-</v>
      </c>
      <c r="AB8" s="85">
        <f t="shared" si="1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1248.95</v>
      </c>
      <c r="E9" s="38">
        <v>104.16800000000001</v>
      </c>
      <c r="F9" s="38">
        <v>5.1840999999999999</v>
      </c>
      <c r="G9" s="37">
        <v>21.11</v>
      </c>
      <c r="H9" s="50"/>
      <c r="I9" s="39"/>
      <c r="J9" s="39"/>
      <c r="K9" s="42"/>
      <c r="L9" s="52">
        <v>6</v>
      </c>
      <c r="M9" s="42">
        <f t="shared" si="2"/>
        <v>82.236379856160553</v>
      </c>
      <c r="N9" s="26" t="s">
        <v>87</v>
      </c>
      <c r="Q9" s="75">
        <v>126.669</v>
      </c>
      <c r="S9" s="79" t="s">
        <v>81</v>
      </c>
      <c r="T9" s="83"/>
      <c r="V9" s="85">
        <v>1255</v>
      </c>
      <c r="W9" s="45" t="str">
        <f t="shared" si="3"/>
        <v>-</v>
      </c>
      <c r="X9" s="85">
        <f t="shared" si="0"/>
        <v>-6.0499999999999545</v>
      </c>
      <c r="Z9" s="85">
        <v>1255.5</v>
      </c>
      <c r="AA9" s="46" t="str">
        <f t="shared" si="4"/>
        <v>-</v>
      </c>
      <c r="AB9" s="85">
        <f t="shared" si="1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771.96</v>
      </c>
      <c r="E10" s="38">
        <v>8.5389999999999997</v>
      </c>
      <c r="F10" s="38">
        <v>21.678000000000001</v>
      </c>
      <c r="G10" s="37">
        <v>24.34</v>
      </c>
      <c r="H10" s="50"/>
      <c r="I10" s="39"/>
      <c r="J10" s="39"/>
      <c r="K10" s="42"/>
      <c r="L10" s="52">
        <v>3.8</v>
      </c>
      <c r="M10" s="42">
        <f t="shared" si="2"/>
        <v>41.977190050142561</v>
      </c>
      <c r="N10" s="26"/>
      <c r="Q10" s="75">
        <v>20.341999999999999</v>
      </c>
      <c r="V10" s="85">
        <v>790</v>
      </c>
      <c r="W10" s="45" t="str">
        <f t="shared" si="3"/>
        <v>-</v>
      </c>
      <c r="X10" s="85">
        <f t="shared" si="0"/>
        <v>-18.039999999999964</v>
      </c>
      <c r="Z10" s="85">
        <v>793.45</v>
      </c>
      <c r="AA10" s="46" t="str">
        <f t="shared" si="4"/>
        <v>-</v>
      </c>
      <c r="AB10" s="85">
        <f t="shared" si="1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407.89</v>
      </c>
      <c r="E11" s="38">
        <v>2.4369999999999998</v>
      </c>
      <c r="F11" s="38">
        <v>25.358899999999998</v>
      </c>
      <c r="G11" s="37">
        <v>21.72</v>
      </c>
      <c r="H11" s="50"/>
      <c r="I11" s="39"/>
      <c r="J11" s="39">
        <v>1</v>
      </c>
      <c r="K11" s="42"/>
      <c r="L11" s="52">
        <v>3</v>
      </c>
      <c r="M11" s="42">
        <f t="shared" si="2"/>
        <v>88.915645067133681</v>
      </c>
      <c r="N11" s="26"/>
      <c r="Q11" s="75">
        <v>2.7408000000000001</v>
      </c>
      <c r="V11" s="85">
        <v>409</v>
      </c>
      <c r="W11" s="45" t="str">
        <f t="shared" si="3"/>
        <v>-</v>
      </c>
      <c r="X11" s="85">
        <f t="shared" si="0"/>
        <v>-1.1100000000000136</v>
      </c>
      <c r="Z11" s="85">
        <v>409.85</v>
      </c>
      <c r="AA11" s="46" t="str">
        <f t="shared" si="4"/>
        <v>-</v>
      </c>
      <c r="AB11" s="85">
        <f t="shared" si="1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293.54000000000002</v>
      </c>
      <c r="E12" s="38">
        <v>0.84199999999999997</v>
      </c>
      <c r="F12" s="38">
        <v>22.744599999999998</v>
      </c>
      <c r="G12" s="37">
        <v>21.99</v>
      </c>
      <c r="H12" s="91">
        <v>0.2</v>
      </c>
      <c r="I12" s="39"/>
      <c r="J12" s="41">
        <v>0.3</v>
      </c>
      <c r="K12" s="42"/>
      <c r="L12" s="40">
        <v>1</v>
      </c>
      <c r="M12" s="42">
        <f t="shared" si="2"/>
        <v>89.147697194282685</v>
      </c>
      <c r="N12" s="26"/>
      <c r="Q12" s="75">
        <v>0.94450000000000001</v>
      </c>
      <c r="V12" s="85">
        <v>294</v>
      </c>
      <c r="W12" s="45" t="str">
        <f t="shared" si="3"/>
        <v>-</v>
      </c>
      <c r="X12" s="85">
        <f t="shared" si="0"/>
        <v>-0.45999999999997954</v>
      </c>
      <c r="Z12" s="85">
        <v>294</v>
      </c>
      <c r="AA12" s="46" t="str">
        <f t="shared" si="4"/>
        <v>-</v>
      </c>
      <c r="AB12" s="85">
        <f t="shared" si="1"/>
        <v>-293.8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3">
        <v>1003.82</v>
      </c>
      <c r="E13" s="38">
        <v>0.54</v>
      </c>
      <c r="F13" s="38">
        <v>1.0736000000000001</v>
      </c>
      <c r="G13" s="37">
        <v>1.65</v>
      </c>
      <c r="H13" s="50"/>
      <c r="I13" s="41">
        <v>0.5</v>
      </c>
      <c r="J13" s="39"/>
      <c r="K13" s="42"/>
      <c r="L13" s="52">
        <v>3.8</v>
      </c>
      <c r="M13" s="42">
        <f t="shared" si="2"/>
        <v>72.737068965517253</v>
      </c>
      <c r="N13" s="54"/>
      <c r="Q13" s="75">
        <v>0.74239999999999995</v>
      </c>
      <c r="V13" s="85">
        <v>1007</v>
      </c>
      <c r="W13" s="45" t="str">
        <f t="shared" si="3"/>
        <v>-</v>
      </c>
      <c r="X13" s="85">
        <f t="shared" si="0"/>
        <v>-3.17999999999995</v>
      </c>
      <c r="Z13" s="85">
        <v>1007.5</v>
      </c>
      <c r="AA13" s="46" t="str">
        <f t="shared" si="4"/>
        <v>-</v>
      </c>
      <c r="AB13" s="85">
        <f t="shared" si="1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1066.51</v>
      </c>
      <c r="E14" s="38">
        <v>171.982</v>
      </c>
      <c r="F14" s="38">
        <v>3.5222000000000002</v>
      </c>
      <c r="G14" s="37">
        <v>11.3</v>
      </c>
      <c r="H14" s="50"/>
      <c r="I14" s="39"/>
      <c r="J14" s="39"/>
      <c r="K14" s="42"/>
      <c r="L14" s="55">
        <v>5</v>
      </c>
      <c r="M14" s="42">
        <f t="shared" si="2"/>
        <v>88.63863605908486</v>
      </c>
      <c r="N14" s="54"/>
      <c r="Q14" s="76">
        <v>194.02600000000001</v>
      </c>
      <c r="V14" s="85">
        <v>1072.5</v>
      </c>
      <c r="W14" s="45" t="str">
        <f t="shared" si="3"/>
        <v>-</v>
      </c>
      <c r="X14" s="85">
        <f t="shared" si="0"/>
        <v>-5.9900000000000091</v>
      </c>
      <c r="Z14" s="85">
        <v>1074.75</v>
      </c>
      <c r="AA14" s="46" t="str">
        <f t="shared" si="4"/>
        <v>-</v>
      </c>
      <c r="AB14" s="85">
        <f t="shared" si="1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460.58</v>
      </c>
      <c r="E15" s="38">
        <v>5.734</v>
      </c>
      <c r="F15" s="38">
        <v>12.296799999999999</v>
      </c>
      <c r="G15" s="37">
        <v>13.9</v>
      </c>
      <c r="H15" s="50"/>
      <c r="I15" s="39"/>
      <c r="J15" s="39"/>
      <c r="K15" s="42">
        <v>700</v>
      </c>
      <c r="L15" s="52"/>
      <c r="M15" s="42">
        <f>(E15*100/Q15)</f>
        <v>76.811788345612854</v>
      </c>
      <c r="N15" s="54"/>
      <c r="Q15" s="75">
        <v>7.4649999999999999</v>
      </c>
      <c r="V15" s="85">
        <v>465</v>
      </c>
      <c r="W15" s="45" t="str">
        <f t="shared" si="3"/>
        <v>-</v>
      </c>
      <c r="X15" s="85">
        <f t="shared" si="0"/>
        <v>-4.4200000000000159</v>
      </c>
      <c r="Z15" s="85">
        <v>465</v>
      </c>
      <c r="AA15" s="46" t="str">
        <f t="shared" si="4"/>
        <v>-</v>
      </c>
      <c r="AB15" s="85">
        <f t="shared" si="1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387.56</v>
      </c>
      <c r="E16" s="38">
        <v>6.3819999999999997</v>
      </c>
      <c r="F16" s="38">
        <v>14.651899999999999</v>
      </c>
      <c r="G16" s="37">
        <v>12.1</v>
      </c>
      <c r="H16" s="50"/>
      <c r="I16" s="39"/>
      <c r="J16" s="39"/>
      <c r="K16" s="56">
        <v>700</v>
      </c>
      <c r="L16" s="52"/>
      <c r="M16" s="42">
        <f t="shared" si="2"/>
        <v>89.109187377827411</v>
      </c>
      <c r="N16" s="27"/>
      <c r="Q16" s="75">
        <v>7.1619999999999999</v>
      </c>
      <c r="V16" s="85">
        <v>390</v>
      </c>
      <c r="W16" s="45" t="str">
        <f t="shared" si="3"/>
        <v>-</v>
      </c>
      <c r="X16" s="85">
        <f t="shared" si="0"/>
        <v>-2.4399999999999977</v>
      </c>
      <c r="Z16" s="85">
        <v>390</v>
      </c>
      <c r="AA16" s="46" t="str">
        <f t="shared" si="4"/>
        <v>-</v>
      </c>
      <c r="AB16" s="85">
        <f t="shared" si="1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326.74</v>
      </c>
      <c r="E17" s="38">
        <v>8.6519999999999992</v>
      </c>
      <c r="F17" s="38">
        <v>12.762</v>
      </c>
      <c r="G17" s="37">
        <v>4.0999999999999996</v>
      </c>
      <c r="H17" s="50"/>
      <c r="I17" s="39"/>
      <c r="J17" s="41">
        <v>0.5</v>
      </c>
      <c r="K17" s="69">
        <v>500</v>
      </c>
      <c r="L17" s="52"/>
      <c r="M17" s="42">
        <f t="shared" si="2"/>
        <v>91.313984168865431</v>
      </c>
      <c r="N17" s="27" t="s">
        <v>88</v>
      </c>
      <c r="Q17" s="75">
        <v>9.4749999999999996</v>
      </c>
      <c r="V17" s="85">
        <v>327.5</v>
      </c>
      <c r="W17" s="45" t="str">
        <f t="shared" si="3"/>
        <v>-</v>
      </c>
      <c r="X17" s="85">
        <f t="shared" si="0"/>
        <v>-0.75999999999999091</v>
      </c>
      <c r="Z17" s="85">
        <v>327.5</v>
      </c>
      <c r="AA17" s="46" t="str">
        <f t="shared" si="4"/>
        <v>-</v>
      </c>
      <c r="AB17" s="85">
        <f t="shared" si="1"/>
        <v>-327.5</v>
      </c>
    </row>
    <row r="18" spans="1:28" ht="15" x14ac:dyDescent="0.2">
      <c r="A18" s="16" t="s">
        <v>45</v>
      </c>
      <c r="B18" s="1" t="s">
        <v>21</v>
      </c>
      <c r="C18" s="29" t="s">
        <v>22</v>
      </c>
      <c r="D18" s="37">
        <v>290.86</v>
      </c>
      <c r="E18" s="38">
        <v>20.546500000000002</v>
      </c>
      <c r="F18" s="38">
        <v>1.2935000000000001</v>
      </c>
      <c r="G18" s="37">
        <v>2.5299999999999998</v>
      </c>
      <c r="H18" s="50"/>
      <c r="I18" s="41">
        <v>0.08</v>
      </c>
      <c r="J18" s="41">
        <v>0.79</v>
      </c>
      <c r="K18" s="42"/>
      <c r="L18" s="52">
        <v>4.5</v>
      </c>
      <c r="M18" s="42">
        <f t="shared" si="2"/>
        <v>81.518526306601558</v>
      </c>
      <c r="N18" s="27" t="s">
        <v>97</v>
      </c>
      <c r="Q18" s="75">
        <v>25.204699999999999</v>
      </c>
      <c r="V18" s="85">
        <v>293.5</v>
      </c>
      <c r="W18" s="45" t="str">
        <f t="shared" si="3"/>
        <v>-</v>
      </c>
      <c r="X18" s="85">
        <f t="shared" si="0"/>
        <v>-2.6399999999999864</v>
      </c>
      <c r="Z18" s="85">
        <v>295</v>
      </c>
      <c r="AA18" s="46" t="str">
        <f t="shared" si="4"/>
        <v>-</v>
      </c>
      <c r="AB18" s="85">
        <f t="shared" si="1"/>
        <v>-295</v>
      </c>
    </row>
    <row r="19" spans="1:28" ht="15" x14ac:dyDescent="0.2">
      <c r="A19" s="16" t="s">
        <v>46</v>
      </c>
      <c r="B19" s="1" t="s">
        <v>23</v>
      </c>
      <c r="C19" s="29" t="s">
        <v>24</v>
      </c>
      <c r="D19" s="37">
        <v>293.94</v>
      </c>
      <c r="E19" s="38">
        <v>5.17</v>
      </c>
      <c r="F19" s="38">
        <v>6.5763999999999996</v>
      </c>
      <c r="G19" s="37">
        <v>3.5</v>
      </c>
      <c r="H19" s="50"/>
      <c r="I19" s="39">
        <v>2</v>
      </c>
      <c r="J19" s="39"/>
      <c r="K19" s="42"/>
      <c r="L19" s="55"/>
      <c r="M19" s="42">
        <f t="shared" si="2"/>
        <v>85.172981878088962</v>
      </c>
      <c r="N19" s="93"/>
      <c r="Q19" s="75">
        <v>6.07</v>
      </c>
      <c r="V19" s="85">
        <v>295</v>
      </c>
      <c r="W19" s="45" t="str">
        <f t="shared" si="3"/>
        <v>-</v>
      </c>
      <c r="X19" s="85">
        <f t="shared" si="0"/>
        <v>-1.0600000000000023</v>
      </c>
      <c r="Z19" s="85">
        <v>295</v>
      </c>
      <c r="AA19" s="46" t="str">
        <f t="shared" si="4"/>
        <v>-</v>
      </c>
      <c r="AB19" s="85">
        <f t="shared" si="1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7">
        <v>346.99</v>
      </c>
      <c r="E20" s="58">
        <v>0.44900000000000001</v>
      </c>
      <c r="F20" s="38"/>
      <c r="G20" s="37"/>
      <c r="H20" s="50"/>
      <c r="I20" s="39"/>
      <c r="J20" s="39"/>
      <c r="K20" s="42"/>
      <c r="L20" s="40"/>
      <c r="M20" s="59">
        <f t="shared" si="2"/>
        <v>99.777777777777771</v>
      </c>
      <c r="N20" s="27" t="s">
        <v>89</v>
      </c>
      <c r="Q20" s="75">
        <v>0.45</v>
      </c>
      <c r="V20" s="85">
        <v>352.5</v>
      </c>
      <c r="W20" s="45" t="str">
        <f t="shared" si="3"/>
        <v>-</v>
      </c>
      <c r="X20" s="85">
        <f t="shared" si="0"/>
        <v>-5.5099999999999909</v>
      </c>
      <c r="Z20" s="85">
        <v>354.5</v>
      </c>
      <c r="AA20" s="46" t="str">
        <f t="shared" si="4"/>
        <v>-</v>
      </c>
      <c r="AB20" s="85">
        <f t="shared" si="1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60">
        <v>516.96</v>
      </c>
      <c r="E21" s="61">
        <v>0.29499999999999998</v>
      </c>
      <c r="F21" s="71"/>
      <c r="G21" s="62"/>
      <c r="H21" s="43"/>
      <c r="I21" s="63"/>
      <c r="J21" s="63"/>
      <c r="K21" s="56"/>
      <c r="L21" s="43">
        <v>1.8</v>
      </c>
      <c r="M21" s="59">
        <f t="shared" si="2"/>
        <v>110.48689138576779</v>
      </c>
      <c r="N21" s="27" t="s">
        <v>93</v>
      </c>
      <c r="Q21" s="75">
        <v>0.26700000000000002</v>
      </c>
      <c r="V21" s="85">
        <v>520.70000000000005</v>
      </c>
      <c r="W21" s="45" t="str">
        <f t="shared" si="3"/>
        <v>-</v>
      </c>
      <c r="X21" s="85">
        <f t="shared" si="0"/>
        <v>-3.7400000000000091</v>
      </c>
      <c r="Z21" s="85">
        <v>522.70000000000005</v>
      </c>
      <c r="AA21" s="46" t="str">
        <f t="shared" si="4"/>
        <v>-</v>
      </c>
      <c r="AB21" s="85">
        <f t="shared" si="1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4">
        <v>534.15</v>
      </c>
      <c r="E22" s="65">
        <v>0.218</v>
      </c>
      <c r="F22" s="65"/>
      <c r="G22" s="64"/>
      <c r="H22" s="66"/>
      <c r="I22" s="67"/>
      <c r="J22" s="67"/>
      <c r="K22" s="68"/>
      <c r="L22" s="66"/>
      <c r="M22" s="44">
        <f t="shared" si="2"/>
        <v>87.2</v>
      </c>
      <c r="N22" s="92" t="s">
        <v>89</v>
      </c>
      <c r="Q22" s="75">
        <v>0.25</v>
      </c>
      <c r="V22" s="85">
        <v>536.41999999999996</v>
      </c>
      <c r="W22" s="45" t="str">
        <f t="shared" si="3"/>
        <v>-</v>
      </c>
      <c r="X22" s="85">
        <f t="shared" si="0"/>
        <v>-2.2699999999999818</v>
      </c>
      <c r="Z22" s="85">
        <v>540.22</v>
      </c>
      <c r="AA22" s="46" t="str">
        <f t="shared" si="4"/>
        <v>-</v>
      </c>
      <c r="AB22" s="85">
        <f t="shared" si="1"/>
        <v>-540.22</v>
      </c>
    </row>
    <row r="23" spans="1:28" ht="15" thickTop="1" x14ac:dyDescent="0.2"/>
    <row r="24" spans="1:28" x14ac:dyDescent="0.2">
      <c r="L24" s="95" t="s">
        <v>90</v>
      </c>
      <c r="M24" s="95"/>
      <c r="N24" s="70" t="s">
        <v>95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2021-10-12T05:38:08Z</dcterms:modified>
</cp:coreProperties>
</file>